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SRE\DHS\Projects\Wealth_Index\To be uploaded\Papua New Guinea DHS 2016-17\wealth\"/>
    </mc:Choice>
  </mc:AlternateContent>
  <xr:revisionPtr revIDLastSave="0" documentId="8_{928C5A32-B8F9-4755-834A-CB499E6C11E9}" xr6:coauthVersionLast="45" xr6:coauthVersionMax="45" xr10:uidLastSave="{00000000-0000-0000-0000-000000000000}"/>
  <bookViews>
    <workbookView xWindow="-28920" yWindow="-45" windowWidth="29040" windowHeight="15840" activeTab="3" xr2:uid="{00000000-000D-0000-FFFF-FFFF00000000}"/>
  </bookViews>
  <sheets>
    <sheet name="Common" sheetId="4" r:id="rId1"/>
    <sheet name="Urban" sheetId="1" r:id="rId2"/>
    <sheet name="Rural" sheetId="2" r:id="rId3"/>
    <sheet name="Composite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08" i="2" l="1"/>
  <c r="M133" i="2"/>
  <c r="M106" i="1"/>
  <c r="M125" i="1"/>
  <c r="M106" i="4"/>
  <c r="K125" i="2" l="1"/>
  <c r="L125" i="2"/>
  <c r="K126" i="2"/>
  <c r="L126" i="2"/>
  <c r="K127" i="2"/>
  <c r="L127" i="2"/>
  <c r="K128" i="2"/>
  <c r="L128" i="2"/>
  <c r="K129" i="2"/>
  <c r="L129" i="2"/>
  <c r="K130" i="2"/>
  <c r="L130" i="2"/>
  <c r="K131" i="2"/>
  <c r="L131" i="2"/>
  <c r="K132" i="2"/>
  <c r="L132" i="2"/>
  <c r="L105" i="4" l="1"/>
  <c r="K105" i="4"/>
  <c r="L104" i="4"/>
  <c r="K104" i="4"/>
  <c r="L103" i="4"/>
  <c r="K103" i="4"/>
  <c r="L102" i="4"/>
  <c r="K102" i="4"/>
  <c r="L101" i="4"/>
  <c r="K101" i="4"/>
  <c r="L100" i="4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124" i="1" l="1"/>
  <c r="L124" i="1"/>
  <c r="K123" i="2"/>
  <c r="L123" i="2"/>
  <c r="K124" i="2"/>
  <c r="L124" i="2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K119" i="2"/>
  <c r="L119" i="2"/>
  <c r="K120" i="2"/>
  <c r="L120" i="2"/>
  <c r="K121" i="2"/>
  <c r="L121" i="2"/>
  <c r="K122" i="2"/>
  <c r="L122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<sst xmlns="http://schemas.openxmlformats.org/spreadsheetml/2006/main" count="837" uniqueCount="221">
  <si>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</si>
  <si>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</si>
  <si>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</si>
  <si>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</si>
  <si>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</si>
  <si>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</si>
  <si>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</si>
  <si>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</si>
  <si>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</si>
  <si>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</si>
  <si>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</si>
  <si>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</si>
  <si>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</si>
  <si>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</si>
  <si>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</si>
  <si>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</si>
  <si>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</si>
  <si>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</si>
  <si>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</si>
  <si>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</si>
  <si>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</si>
  <si>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</si>
  <si>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</si>
  <si>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</si>
  <si>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</si>
  <si>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</si>
  <si>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</si>
  <si>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</si>
  <si>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</si>
  <si>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</si>
  <si>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</si>
  <si>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</si>
  <si>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</si>
  <si>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</si>
  <si>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</si>
  <si>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</si>
  <si>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</si>
  <si>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</si>
  <si>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</si>
  <si>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</si>
  <si>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</si>
  <si>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</si>
  <si>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 xml:space="preserve">histrogram 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</si>
  <si>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</si>
  <si>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</si>
  <si>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</si>
  <si>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</si>
  <si>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</si>
  <si>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</si>
  <si>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</si>
  <si>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</si>
  <si>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QH101_11 Source of drinking water: Piped - into dwelling</t>
  </si>
  <si>
    <t>QH101_12 Source of drinking water: Piped - to yard/plot</t>
  </si>
  <si>
    <t>QH101_13 Source of drinking water: Piped - to neighbor</t>
  </si>
  <si>
    <t>QH101_14 Source of drinking water: Piped - public tap / standpipe</t>
  </si>
  <si>
    <t>QH101_21 Source of drinking water: Tube well or borehole</t>
  </si>
  <si>
    <t>QH101_31 Source of drinking water: Dug well - protected</t>
  </si>
  <si>
    <t>QH101_32 Source of drinking water: Dug well - unprotected</t>
  </si>
  <si>
    <t>QH101_41 Source of drinking water: Spring - protected</t>
  </si>
  <si>
    <t>QH101_42 Source of drinking water: Spring - unprotected</t>
  </si>
  <si>
    <t>QH101_51 Source of drinking water: Rainwater</t>
  </si>
  <si>
    <t>QH101_61 Source of drinking water: Tanker truck</t>
  </si>
  <si>
    <t>QH101_71 Source of drinking water: Cart with small tank</t>
  </si>
  <si>
    <t>QH101_81 Source of drinking water: Surface water (river/dam/lake/pond/stream/canal/irrigation channel)</t>
  </si>
  <si>
    <t>QH101_91 Source of drinking water: Bottled water</t>
  </si>
  <si>
    <t>QH101_96 Source of drinking water: Other</t>
  </si>
  <si>
    <t>QH109_11 Type of toilet facility: Flush - to piped sewer system</t>
  </si>
  <si>
    <t>QH109_12 Type of toilet facility: Flush - to septic tank</t>
  </si>
  <si>
    <t>QH109_13 Type of toilet facility: Flush - to pit latrine</t>
  </si>
  <si>
    <t>QH109_14 Type of toilet facility: Flush - to somewhere else</t>
  </si>
  <si>
    <t>QH109_21 Type of toilet facility: Pit latrine - ventilated improved pit (VIP)</t>
  </si>
  <si>
    <t>QH109_22 Type of toilet facility: Pit latrine - with slab</t>
  </si>
  <si>
    <t>QH109_23 Type of toilet facility: Pit latrine - without slab/open pit</t>
  </si>
  <si>
    <t>QH109_31 Type of toilet facility: Composting toilet</t>
  </si>
  <si>
    <t>QH109_41 Type of toilet facility: Bucket toilet</t>
  </si>
  <si>
    <t>QH109_51 Type of toilet facility: Hanging toilet/hanging latrine</t>
  </si>
  <si>
    <t>QH109_61 Type of toilet facility: No facility/bush/field</t>
  </si>
  <si>
    <t>QH109_96 Type of toilet facility: Other</t>
  </si>
  <si>
    <t>QH109_11_sh Type of toilet facility: Flush - to piped sewer system - shared</t>
  </si>
  <si>
    <t>QH109_12_sh Type of toilet facility: Flush - to septic tank - shared</t>
  </si>
  <si>
    <t>QH109_13_sh Type of toilet facility: Flush - to pit latrine - shared</t>
  </si>
  <si>
    <t>QH109_14_sh Type of toilet facility: Flush - to somewhere else - shared</t>
  </si>
  <si>
    <t>QH109_21_sh Type of toilet facility: Pit latrine - ventilated improved pit (VIP) - shared</t>
  </si>
  <si>
    <t>QH109_22_sh Type of toilet facility: Pit latrine - with slab - shared</t>
  </si>
  <si>
    <t>QH109_23_sh Type of toilet facility: Pit latrine - without slab/open pit - shared</t>
  </si>
  <si>
    <t>QH109_31_sh Type of toilet facility: Composting toilet - shared</t>
  </si>
  <si>
    <t>QH109_41_sh Type of toilet facility: Bucket toilet - shared</t>
  </si>
  <si>
    <t>QH109_51_sh Type of toilet facility: Hanging toilet/hanging latrine - shared</t>
  </si>
  <si>
    <t>QH109_96_sh Type of toilet facility: Other - shared</t>
  </si>
  <si>
    <t>QH112A_1 Main source of lighting: Electricity</t>
  </si>
  <si>
    <t>QH112A_2 Main source of lighting: Pressure lamp (Coleman)</t>
  </si>
  <si>
    <t>QH112A_3 Main source of lighting: Kerosene</t>
  </si>
  <si>
    <t>QH112A_4 Main source of lighting: Solar lighting</t>
  </si>
  <si>
    <t>QH112A_5 Main source of lighting: Candles</t>
  </si>
  <si>
    <t>QH112A_6 Main source of lighting: Open fire</t>
  </si>
  <si>
    <t>QH112A_7 Main source of lighting: Lantern (battery operated)</t>
  </si>
  <si>
    <t>QH112A_96 Main source of lighting: Other</t>
  </si>
  <si>
    <t>QH113_1 Type of cooking fuel: Electricity</t>
  </si>
  <si>
    <t>QH113_2 Type of cooking fuel: Gas (LPG)</t>
  </si>
  <si>
    <t>QH113_3 Type of cooking fuel: Kerosene</t>
  </si>
  <si>
    <t>QH113_4 Type of cooking fuel: Charcoal</t>
  </si>
  <si>
    <t>QH113_5 Type of cooking fuel: Wood</t>
  </si>
  <si>
    <t>QH113_95 Type of cooking fuel: No food cooked in household</t>
  </si>
  <si>
    <t>QH113_96 Type of cooking fuel: Other</t>
  </si>
  <si>
    <t>QH121A Electricity</t>
  </si>
  <si>
    <t>QH121B Watch</t>
  </si>
  <si>
    <t>QH121C Radio</t>
  </si>
  <si>
    <t>QH121D Television</t>
  </si>
  <si>
    <t>QH121F Non-mobile telephone</t>
  </si>
  <si>
    <t>QH121G Computer/laptop</t>
  </si>
  <si>
    <t>QH121H Refrigerator</t>
  </si>
  <si>
    <t>QH122A Bicycle</t>
  </si>
  <si>
    <t>QH122B Mobile telephone</t>
  </si>
  <si>
    <t>QH122C Motorcycle or scooter</t>
  </si>
  <si>
    <t>QH122D Animal-drawn cart</t>
  </si>
  <si>
    <t>QH122E Car or Truck</t>
  </si>
  <si>
    <t>QH122F Boat with a motor</t>
  </si>
  <si>
    <t>QH123 Bank account</t>
  </si>
  <si>
    <t>QH142_11 Main floor material: Earth/sand</t>
  </si>
  <si>
    <t>QH142_21 Main floor material: Wood planks</t>
  </si>
  <si>
    <t>QH142_22 Main floor material: Palm/bamboo</t>
  </si>
  <si>
    <t>QH142_31 Main floor material: Polished wood</t>
  </si>
  <si>
    <t>QH142_32 Main floor material: Vinyl or asphalt strips</t>
  </si>
  <si>
    <t>QH142_33 Main floor material: Ceramic tiles</t>
  </si>
  <si>
    <t>QH142_34 Main floor material: Cement</t>
  </si>
  <si>
    <t>QH142_35 Main floor material: Carpet</t>
  </si>
  <si>
    <t>QH142_36 Main floor material: Unpolished floor</t>
  </si>
  <si>
    <t>QH142_96 Main floor material: Other</t>
  </si>
  <si>
    <t>QH143_11 Main roof material: No roof</t>
  </si>
  <si>
    <t>QH143_12 Main roof material: Thatch/palm leaf</t>
  </si>
  <si>
    <t>QH143_22 Main roof material: Palm/bamboo</t>
  </si>
  <si>
    <t>QH143_23 Main roof material: Wood planks</t>
  </si>
  <si>
    <t>QH143_31 Main roof material: Metal</t>
  </si>
  <si>
    <t>QH143_32 Main roof material: Wood</t>
  </si>
  <si>
    <t>QH143_35 Main roof material: Cement</t>
  </si>
  <si>
    <t>QH143_96 Main roof material: Other</t>
  </si>
  <si>
    <t>QH144_11 Main wall material: No walls</t>
  </si>
  <si>
    <t>QH144_12 Main wall material: Cane/palm/trunks</t>
  </si>
  <si>
    <t>QH144_21 Main wall material: Bamboo with mud</t>
  </si>
  <si>
    <t>QH144_24 Main wall material: Plywood</t>
  </si>
  <si>
    <t>QH144_25 Main wall material: Cardboard</t>
  </si>
  <si>
    <t>QH144_26 Main wall material: Reused wood</t>
  </si>
  <si>
    <t>QH144_31 Main wall material: Cement</t>
  </si>
  <si>
    <t>QH144_32 Main wall material: Stone with lime/cement</t>
  </si>
  <si>
    <t>QH144_33 Main wall material: Bricks</t>
  </si>
  <si>
    <t>QH144_34 Main wall material: Cement blocks</t>
  </si>
  <si>
    <t>QH144_36 Main wall material: Wood planks/shingles</t>
  </si>
  <si>
    <t>QH144_37 Main wall material: Fibro</t>
  </si>
  <si>
    <t>QH144_38 Main wall material: Metal/Tin sheet</t>
  </si>
  <si>
    <t>QH144_96 Main wall material: Other</t>
  </si>
  <si>
    <t>HOUSE Owns a house</t>
  </si>
  <si>
    <t>LAND Owns land</t>
  </si>
  <si>
    <t>memsleep Number of members per sleeping room</t>
  </si>
  <si>
    <t>QH118A_1 Pigs: 1-4</t>
  </si>
  <si>
    <t>QH118A_2 Pigs: 5-9</t>
  </si>
  <si>
    <t>QH118A_3 Pigs: 10+</t>
  </si>
  <si>
    <t>QH118B_1 Chickens: 1-9</t>
  </si>
  <si>
    <t>QH118B_2 Chickens: 10-29</t>
  </si>
  <si>
    <t>QH118B_3 Chickens: 30+</t>
  </si>
  <si>
    <t>QH118C_1 Sheep: 1-4</t>
  </si>
  <si>
    <t>QH118D_1 Goats: 1-4</t>
  </si>
  <si>
    <t>QH118D_2 Goats: 5-9</t>
  </si>
  <si>
    <t>QH118E_1 Cows/bulls: 1-4</t>
  </si>
  <si>
    <t>QH118E_3 Cows/bulls: 5+</t>
  </si>
  <si>
    <t>QH118G_1 Cassowary: 1-4</t>
  </si>
  <si>
    <t>QH118H_1 Ducks: 1-9</t>
  </si>
  <si>
    <t>QH118H_2 Ducks: 10-29</t>
  </si>
  <si>
    <t>QH118H_3 Ducks: 30+</t>
  </si>
  <si>
    <t>QH118I_1 Other: 1-4</t>
  </si>
  <si>
    <t>QH118I_2 Other: 5-9</t>
  </si>
  <si>
    <t>QH118I_3 Other: 10+</t>
  </si>
  <si>
    <t>landarea</t>
  </si>
  <si>
    <t>QH118C_2 Sheep: 5-9</t>
  </si>
  <si>
    <t>QH118C_3 Sheep: 10+</t>
  </si>
  <si>
    <t>QH118D_3 Goats: 10+</t>
  </si>
  <si>
    <t>QH118F_1 Buffalo: 1-4</t>
  </si>
  <si>
    <t>QH118G_2 Cassowary: 5-9</t>
  </si>
  <si>
    <t>QH118G_3 Cassowary: 10+</t>
  </si>
  <si>
    <t>(Constant)</t>
  </si>
  <si>
    <t>urbscore Urban wealth score</t>
  </si>
  <si>
    <t>rurscore Rural wealth score</t>
  </si>
  <si>
    <t>Combined Score= 1.279 + 1.156 * Urban Score</t>
  </si>
  <si>
    <t xml:space="preserve">Combined Score= -.331+ .612 * Rural Score </t>
  </si>
  <si>
    <t>a. Multiple modes exist. The smallest value is shown</t>
  </si>
  <si>
    <r>
      <t>2.06594</t>
    </r>
    <r>
      <rPr>
        <vertAlign val="superscript"/>
        <sz val="9"/>
        <color indexed="8"/>
        <rFont val="Arial"/>
      </rPr>
      <t>a</t>
    </r>
  </si>
  <si>
    <t>Table 2.6 Wealth Quintiles
Percent distribution of the de jure population by wealth quintiles, according to residence and province, Papua New Guinea DHS 2016-18</t>
  </si>
  <si>
    <t>Residence/province</t>
  </si>
  <si>
    <t>Ncombsco Combined wealth index</t>
  </si>
  <si>
    <t>Lowest</t>
  </si>
  <si>
    <t>Second</t>
  </si>
  <si>
    <t>Middle</t>
  </si>
  <si>
    <t>Fourth</t>
  </si>
  <si>
    <t>Highest</t>
  </si>
  <si>
    <t>Total</t>
  </si>
  <si>
    <t>QHTYPE Type of place of residence</t>
  </si>
  <si>
    <t>Urban</t>
  </si>
  <si>
    <t>Rural</t>
  </si>
  <si>
    <t>QHPROVINCE Province of residence</t>
  </si>
  <si>
    <t>Western Province</t>
  </si>
  <si>
    <t>Gulf Province</t>
  </si>
  <si>
    <t>Central Province</t>
  </si>
  <si>
    <t>National Capital District</t>
  </si>
  <si>
    <t>Milne Bay Province</t>
  </si>
  <si>
    <t>Northern (Oro) Province</t>
  </si>
  <si>
    <t>Southern Highlands Province</t>
  </si>
  <si>
    <t>Enga Province</t>
  </si>
  <si>
    <t>Western Highlands Province</t>
  </si>
  <si>
    <t>Chimbu (Simbu) Province</t>
  </si>
  <si>
    <t>Eastern Highlands Province</t>
  </si>
  <si>
    <t>Morobe Province</t>
  </si>
  <si>
    <t>Madang Province</t>
  </si>
  <si>
    <t>East Sepik Province</t>
  </si>
  <si>
    <t>West Sepik (Sandaun) Province</t>
  </si>
  <si>
    <t>Manus Province</t>
  </si>
  <si>
    <t>New Ireland Province</t>
  </si>
  <si>
    <t>East New Britain Province</t>
  </si>
  <si>
    <t>West New Britain Province</t>
  </si>
  <si>
    <t>Autonomous Region of Bougainville</t>
  </si>
  <si>
    <t>Hela Province</t>
  </si>
  <si>
    <t>Jiwaka Province</t>
  </si>
  <si>
    <t>total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</si>
</sst>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"/>
    <numFmt numFmtId="174" formatCode="###0.0000"/>
    <numFmt numFmtId="175" formatCode="###0.0"/>
    <numFmt numFmtId="176" formatCode="####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58">
    <xf numFmtId="0" fontId="0" fillId="0" borderId="0" xfId="0"/>
    <xf numFmtId="0" fontId="0" fillId="0" borderId="0" xfId="0" applyBorder="1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left" wrapText="1"/>
    </xf>
    <xf numFmtId="0" fontId="5" fillId="0" borderId="26" xfId="1" applyFont="1" applyBorder="1" applyAlignment="1">
      <alignment horizontal="center" wrapText="1"/>
    </xf>
    <xf numFmtId="0" fontId="5" fillId="0" borderId="27" xfId="1" applyFont="1" applyBorder="1" applyAlignment="1">
      <alignment horizontal="center" wrapText="1"/>
    </xf>
    <xf numFmtId="0" fontId="5" fillId="0" borderId="28" xfId="1" applyFont="1" applyBorder="1" applyAlignment="1">
      <alignment horizontal="center" wrapText="1"/>
    </xf>
    <xf numFmtId="0" fontId="5" fillId="0" borderId="20" xfId="1" applyFont="1" applyBorder="1" applyAlignment="1">
      <alignment horizontal="left" vertical="top" wrapText="1"/>
    </xf>
    <xf numFmtId="164" fontId="5" fillId="0" borderId="14" xfId="1" applyNumberFormat="1" applyFont="1" applyBorder="1" applyAlignment="1">
      <alignment horizontal="right" vertical="center"/>
    </xf>
    <xf numFmtId="165" fontId="5" fillId="0" borderId="15" xfId="1" applyNumberFormat="1" applyFont="1" applyBorder="1" applyAlignment="1">
      <alignment horizontal="right" vertical="center"/>
    </xf>
    <xf numFmtId="166" fontId="5" fillId="0" borderId="15" xfId="1" applyNumberFormat="1" applyFont="1" applyBorder="1" applyAlignment="1">
      <alignment horizontal="right" vertical="center"/>
    </xf>
    <xf numFmtId="166" fontId="5" fillId="0" borderId="16" xfId="1" applyNumberFormat="1" applyFont="1" applyBorder="1" applyAlignment="1">
      <alignment horizontal="right" vertical="center"/>
    </xf>
    <xf numFmtId="0" fontId="5" fillId="0" borderId="23" xfId="1" applyFont="1" applyBorder="1" applyAlignment="1">
      <alignment horizontal="left" vertical="top" wrapText="1"/>
    </xf>
    <xf numFmtId="164" fontId="5" fillId="0" borderId="29" xfId="1" applyNumberFormat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166" fontId="5" fillId="0" borderId="1" xfId="1" applyNumberFormat="1" applyFont="1" applyBorder="1" applyAlignment="1">
      <alignment horizontal="right" vertical="center"/>
    </xf>
    <xf numFmtId="166" fontId="5" fillId="0" borderId="30" xfId="1" applyNumberFormat="1" applyFont="1" applyBorder="1" applyAlignment="1">
      <alignment horizontal="right" vertical="center"/>
    </xf>
    <xf numFmtId="0" fontId="5" fillId="0" borderId="24" xfId="1" applyFont="1" applyBorder="1" applyAlignment="1">
      <alignment horizontal="left" vertical="top" wrapText="1"/>
    </xf>
    <xf numFmtId="173" fontId="5" fillId="0" borderId="17" xfId="1" applyNumberFormat="1" applyFont="1" applyBorder="1" applyAlignment="1">
      <alignment horizontal="right" vertical="center"/>
    </xf>
    <xf numFmtId="171" fontId="5" fillId="0" borderId="18" xfId="1" applyNumberFormat="1" applyFont="1" applyBorder="1" applyAlignment="1">
      <alignment horizontal="right" vertical="center"/>
    </xf>
    <xf numFmtId="166" fontId="5" fillId="0" borderId="18" xfId="1" applyNumberFormat="1" applyFont="1" applyBorder="1" applyAlignment="1">
      <alignment horizontal="right" vertical="center"/>
    </xf>
    <xf numFmtId="166" fontId="5" fillId="0" borderId="19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left" vertical="top" wrapText="1"/>
    </xf>
    <xf numFmtId="0" fontId="4" fillId="0" borderId="0" xfId="1"/>
    <xf numFmtId="0" fontId="5" fillId="0" borderId="20" xfId="1" applyFont="1" applyBorder="1" applyAlignment="1">
      <alignment horizontal="left" wrapText="1"/>
    </xf>
    <xf numFmtId="0" fontId="5" fillId="0" borderId="31" xfId="1" applyFont="1" applyBorder="1" applyAlignment="1">
      <alignment horizontal="center" wrapText="1"/>
    </xf>
    <xf numFmtId="0" fontId="5" fillId="0" borderId="24" xfId="1" applyFont="1" applyBorder="1" applyAlignment="1">
      <alignment horizontal="left" wrapText="1"/>
    </xf>
    <xf numFmtId="0" fontId="5" fillId="0" borderId="32" xfId="1" applyFont="1" applyBorder="1" applyAlignment="1">
      <alignment horizontal="center"/>
    </xf>
    <xf numFmtId="165" fontId="5" fillId="0" borderId="20" xfId="1" applyNumberFormat="1" applyFont="1" applyBorder="1" applyAlignment="1">
      <alignment horizontal="right" vertical="center"/>
    </xf>
    <xf numFmtId="165" fontId="5" fillId="0" borderId="23" xfId="1" applyNumberFormat="1" applyFont="1" applyBorder="1" applyAlignment="1">
      <alignment horizontal="right" vertical="center"/>
    </xf>
    <xf numFmtId="165" fontId="5" fillId="0" borderId="24" xfId="1" applyNumberFormat="1" applyFont="1" applyBorder="1" applyAlignment="1">
      <alignment horizontal="right" vertical="center"/>
    </xf>
    <xf numFmtId="0" fontId="2" fillId="0" borderId="0" xfId="2" applyFont="1" applyBorder="1" applyAlignment="1">
      <alignment horizontal="center" vertical="center" wrapText="1"/>
    </xf>
    <xf numFmtId="0" fontId="5" fillId="0" borderId="25" xfId="2" applyFont="1" applyBorder="1" applyAlignment="1">
      <alignment horizontal="left" wrapText="1"/>
    </xf>
    <xf numFmtId="0" fontId="5" fillId="0" borderId="26" xfId="2" applyFont="1" applyBorder="1" applyAlignment="1">
      <alignment horizontal="center" wrapText="1"/>
    </xf>
    <xf numFmtId="0" fontId="5" fillId="0" borderId="27" xfId="2" applyFont="1" applyBorder="1" applyAlignment="1">
      <alignment horizontal="center" wrapText="1"/>
    </xf>
    <xf numFmtId="0" fontId="5" fillId="0" borderId="28" xfId="2" applyFont="1" applyBorder="1" applyAlignment="1">
      <alignment horizontal="center" wrapText="1"/>
    </xf>
    <xf numFmtId="0" fontId="5" fillId="0" borderId="20" xfId="2" applyFont="1" applyBorder="1" applyAlignment="1">
      <alignment horizontal="left" vertical="top" wrapText="1"/>
    </xf>
    <xf numFmtId="164" fontId="5" fillId="0" borderId="14" xfId="2" applyNumberFormat="1" applyFont="1" applyBorder="1" applyAlignment="1">
      <alignment horizontal="right" vertical="center"/>
    </xf>
    <xf numFmtId="165" fontId="5" fillId="0" borderId="15" xfId="2" applyNumberFormat="1" applyFont="1" applyBorder="1" applyAlignment="1">
      <alignment horizontal="right" vertical="center"/>
    </xf>
    <xf numFmtId="166" fontId="5" fillId="0" borderId="15" xfId="2" applyNumberFormat="1" applyFont="1" applyBorder="1" applyAlignment="1">
      <alignment horizontal="right" vertical="center"/>
    </xf>
    <xf numFmtId="166" fontId="5" fillId="0" borderId="16" xfId="2" applyNumberFormat="1" applyFont="1" applyBorder="1" applyAlignment="1">
      <alignment horizontal="right" vertical="center"/>
    </xf>
    <xf numFmtId="0" fontId="5" fillId="0" borderId="23" xfId="2" applyFont="1" applyBorder="1" applyAlignment="1">
      <alignment horizontal="left" vertical="top" wrapText="1"/>
    </xf>
    <xf numFmtId="164" fontId="5" fillId="0" borderId="29" xfId="2" applyNumberFormat="1" applyFont="1" applyBorder="1" applyAlignment="1">
      <alignment horizontal="right" vertical="center"/>
    </xf>
    <xf numFmtId="165" fontId="5" fillId="0" borderId="1" xfId="2" applyNumberFormat="1" applyFont="1" applyBorder="1" applyAlignment="1">
      <alignment horizontal="right" vertical="center"/>
    </xf>
    <xf numFmtId="166" fontId="5" fillId="0" borderId="1" xfId="2" applyNumberFormat="1" applyFont="1" applyBorder="1" applyAlignment="1">
      <alignment horizontal="right" vertical="center"/>
    </xf>
    <xf numFmtId="166" fontId="5" fillId="0" borderId="30" xfId="2" applyNumberFormat="1" applyFont="1" applyBorder="1" applyAlignment="1">
      <alignment horizontal="right" vertical="center"/>
    </xf>
    <xf numFmtId="173" fontId="5" fillId="0" borderId="29" xfId="2" applyNumberFormat="1" applyFont="1" applyBorder="1" applyAlignment="1">
      <alignment horizontal="right" vertical="center"/>
    </xf>
    <xf numFmtId="171" fontId="5" fillId="0" borderId="1" xfId="2" applyNumberFormat="1" applyFont="1" applyBorder="1" applyAlignment="1">
      <alignment horizontal="right" vertical="center"/>
    </xf>
    <xf numFmtId="167" fontId="5" fillId="0" borderId="29" xfId="2" applyNumberFormat="1" applyFont="1" applyBorder="1" applyAlignment="1">
      <alignment horizontal="right" vertical="center"/>
    </xf>
    <xf numFmtId="168" fontId="5" fillId="0" borderId="1" xfId="2" applyNumberFormat="1" applyFont="1" applyBorder="1" applyAlignment="1">
      <alignment horizontal="right" vertical="center"/>
    </xf>
    <xf numFmtId="0" fontId="5" fillId="0" borderId="24" xfId="2" applyFont="1" applyBorder="1" applyAlignment="1">
      <alignment horizontal="left" vertical="top" wrapText="1"/>
    </xf>
    <xf numFmtId="174" fontId="5" fillId="0" borderId="17" xfId="2" applyNumberFormat="1" applyFont="1" applyBorder="1" applyAlignment="1">
      <alignment horizontal="right" vertical="center"/>
    </xf>
    <xf numFmtId="172" fontId="5" fillId="0" borderId="18" xfId="2" applyNumberFormat="1" applyFont="1" applyBorder="1" applyAlignment="1">
      <alignment horizontal="right" vertical="center"/>
    </xf>
    <xf numFmtId="166" fontId="5" fillId="0" borderId="18" xfId="2" applyNumberFormat="1" applyFont="1" applyBorder="1" applyAlignment="1">
      <alignment horizontal="right" vertical="center"/>
    </xf>
    <xf numFmtId="166" fontId="5" fillId="0" borderId="19" xfId="2" applyNumberFormat="1" applyFont="1" applyBorder="1" applyAlignment="1">
      <alignment horizontal="right" vertical="center"/>
    </xf>
    <xf numFmtId="0" fontId="5" fillId="0" borderId="0" xfId="2" applyFont="1" applyBorder="1" applyAlignment="1">
      <alignment horizontal="left" vertical="top" wrapText="1"/>
    </xf>
    <xf numFmtId="0" fontId="4" fillId="0" borderId="0" xfId="2"/>
    <xf numFmtId="0" fontId="5" fillId="0" borderId="20" xfId="2" applyFont="1" applyBorder="1" applyAlignment="1">
      <alignment horizontal="left" wrapText="1"/>
    </xf>
    <xf numFmtId="0" fontId="5" fillId="0" borderId="31" xfId="2" applyFont="1" applyBorder="1" applyAlignment="1">
      <alignment horizontal="center" wrapText="1"/>
    </xf>
    <xf numFmtId="0" fontId="5" fillId="0" borderId="24" xfId="2" applyFont="1" applyBorder="1" applyAlignment="1">
      <alignment horizontal="left" wrapText="1"/>
    </xf>
    <xf numFmtId="0" fontId="5" fillId="0" borderId="32" xfId="2" applyFont="1" applyBorder="1" applyAlignment="1">
      <alignment horizontal="center"/>
    </xf>
    <xf numFmtId="165" fontId="5" fillId="0" borderId="20" xfId="2" applyNumberFormat="1" applyFont="1" applyBorder="1" applyAlignment="1">
      <alignment horizontal="right" vertical="center"/>
    </xf>
    <xf numFmtId="165" fontId="5" fillId="0" borderId="23" xfId="2" applyNumberFormat="1" applyFont="1" applyBorder="1" applyAlignment="1">
      <alignment horizontal="right" vertical="center"/>
    </xf>
    <xf numFmtId="165" fontId="5" fillId="0" borderId="24" xfId="2" applyNumberFormat="1" applyFont="1" applyBorder="1" applyAlignment="1">
      <alignment horizontal="right" vertical="center"/>
    </xf>
    <xf numFmtId="0" fontId="2" fillId="0" borderId="0" xfId="3" applyFont="1" applyBorder="1" applyAlignment="1">
      <alignment horizontal="center" vertical="center" wrapText="1"/>
    </xf>
    <xf numFmtId="0" fontId="5" fillId="0" borderId="25" xfId="3" applyFont="1" applyBorder="1" applyAlignment="1">
      <alignment horizontal="left" wrapText="1"/>
    </xf>
    <xf numFmtId="0" fontId="5" fillId="0" borderId="26" xfId="3" applyFont="1" applyBorder="1" applyAlignment="1">
      <alignment horizontal="center" wrapText="1"/>
    </xf>
    <xf numFmtId="0" fontId="5" fillId="0" borderId="27" xfId="3" applyFont="1" applyBorder="1" applyAlignment="1">
      <alignment horizontal="center" wrapText="1"/>
    </xf>
    <xf numFmtId="0" fontId="5" fillId="0" borderId="28" xfId="3" applyFont="1" applyBorder="1" applyAlignment="1">
      <alignment horizontal="center" wrapText="1"/>
    </xf>
    <xf numFmtId="0" fontId="5" fillId="0" borderId="20" xfId="3" applyFont="1" applyBorder="1" applyAlignment="1">
      <alignment horizontal="left" vertical="top" wrapText="1"/>
    </xf>
    <xf numFmtId="164" fontId="5" fillId="0" borderId="14" xfId="3" applyNumberFormat="1" applyFont="1" applyBorder="1" applyAlignment="1">
      <alignment horizontal="right" vertical="center"/>
    </xf>
    <xf numFmtId="165" fontId="5" fillId="0" borderId="15" xfId="3" applyNumberFormat="1" applyFont="1" applyBorder="1" applyAlignment="1">
      <alignment horizontal="right" vertical="center"/>
    </xf>
    <xf numFmtId="166" fontId="5" fillId="0" borderId="15" xfId="3" applyNumberFormat="1" applyFont="1" applyBorder="1" applyAlignment="1">
      <alignment horizontal="right" vertical="center"/>
    </xf>
    <xf numFmtId="166" fontId="5" fillId="0" borderId="16" xfId="3" applyNumberFormat="1" applyFont="1" applyBorder="1" applyAlignment="1">
      <alignment horizontal="right" vertical="center"/>
    </xf>
    <xf numFmtId="0" fontId="5" fillId="0" borderId="23" xfId="3" applyFont="1" applyBorder="1" applyAlignment="1">
      <alignment horizontal="left" vertical="top" wrapText="1"/>
    </xf>
    <xf numFmtId="164" fontId="5" fillId="0" borderId="29" xfId="3" applyNumberFormat="1" applyFont="1" applyBorder="1" applyAlignment="1">
      <alignment horizontal="right" vertical="center"/>
    </xf>
    <xf numFmtId="165" fontId="5" fillId="0" borderId="1" xfId="3" applyNumberFormat="1" applyFont="1" applyBorder="1" applyAlignment="1">
      <alignment horizontal="right" vertical="center"/>
    </xf>
    <xf numFmtId="166" fontId="5" fillId="0" borderId="1" xfId="3" applyNumberFormat="1" applyFont="1" applyBorder="1" applyAlignment="1">
      <alignment horizontal="right" vertical="center"/>
    </xf>
    <xf numFmtId="166" fontId="5" fillId="0" borderId="30" xfId="3" applyNumberFormat="1" applyFont="1" applyBorder="1" applyAlignment="1">
      <alignment horizontal="right" vertical="center"/>
    </xf>
    <xf numFmtId="173" fontId="5" fillId="0" borderId="29" xfId="3" applyNumberFormat="1" applyFont="1" applyBorder="1" applyAlignment="1">
      <alignment horizontal="right" vertical="center"/>
    </xf>
    <xf numFmtId="171" fontId="5" fillId="0" borderId="1" xfId="3" applyNumberFormat="1" applyFont="1" applyBorder="1" applyAlignment="1">
      <alignment horizontal="right" vertical="center"/>
    </xf>
    <xf numFmtId="167" fontId="5" fillId="0" borderId="29" xfId="3" applyNumberFormat="1" applyFont="1" applyBorder="1" applyAlignment="1">
      <alignment horizontal="right" vertical="center"/>
    </xf>
    <xf numFmtId="168" fontId="5" fillId="0" borderId="1" xfId="3" applyNumberFormat="1" applyFont="1" applyBorder="1" applyAlignment="1">
      <alignment horizontal="right" vertical="center"/>
    </xf>
    <xf numFmtId="0" fontId="5" fillId="0" borderId="24" xfId="3" applyFont="1" applyBorder="1" applyAlignment="1">
      <alignment horizontal="left" vertical="top" wrapText="1"/>
    </xf>
    <xf numFmtId="174" fontId="5" fillId="0" borderId="17" xfId="3" applyNumberFormat="1" applyFont="1" applyBorder="1" applyAlignment="1">
      <alignment horizontal="right" vertical="center"/>
    </xf>
    <xf numFmtId="172" fontId="5" fillId="0" borderId="18" xfId="3" applyNumberFormat="1" applyFont="1" applyBorder="1" applyAlignment="1">
      <alignment horizontal="right" vertical="center"/>
    </xf>
    <xf numFmtId="166" fontId="5" fillId="0" borderId="18" xfId="3" applyNumberFormat="1" applyFont="1" applyBorder="1" applyAlignment="1">
      <alignment horizontal="right" vertical="center"/>
    </xf>
    <xf numFmtId="166" fontId="5" fillId="0" borderId="19" xfId="3" applyNumberFormat="1" applyFont="1" applyBorder="1" applyAlignment="1">
      <alignment horizontal="right" vertical="center"/>
    </xf>
    <xf numFmtId="0" fontId="5" fillId="0" borderId="0" xfId="3" applyFont="1" applyBorder="1" applyAlignment="1">
      <alignment horizontal="left" vertical="top" wrapText="1"/>
    </xf>
    <xf numFmtId="0" fontId="4" fillId="0" borderId="0" xfId="3"/>
    <xf numFmtId="0" fontId="5" fillId="0" borderId="20" xfId="3" applyFont="1" applyBorder="1" applyAlignment="1">
      <alignment horizontal="left" wrapText="1"/>
    </xf>
    <xf numFmtId="0" fontId="5" fillId="0" borderId="31" xfId="3" applyFont="1" applyBorder="1" applyAlignment="1">
      <alignment horizontal="center" wrapText="1"/>
    </xf>
    <xf numFmtId="0" fontId="5" fillId="0" borderId="24" xfId="3" applyFont="1" applyBorder="1" applyAlignment="1">
      <alignment horizontal="left" wrapText="1"/>
    </xf>
    <xf numFmtId="0" fontId="5" fillId="0" borderId="32" xfId="3" applyFont="1" applyBorder="1" applyAlignment="1">
      <alignment horizontal="center"/>
    </xf>
    <xf numFmtId="165" fontId="5" fillId="0" borderId="20" xfId="3" applyNumberFormat="1" applyFont="1" applyBorder="1" applyAlignment="1">
      <alignment horizontal="right" vertical="center"/>
    </xf>
    <xf numFmtId="165" fontId="5" fillId="0" borderId="23" xfId="3" applyNumberFormat="1" applyFont="1" applyBorder="1" applyAlignment="1">
      <alignment horizontal="right" vertical="center"/>
    </xf>
    <xf numFmtId="165" fontId="5" fillId="0" borderId="24" xfId="3" applyNumberFormat="1" applyFont="1" applyBorder="1" applyAlignment="1">
      <alignment horizontal="right" vertical="center"/>
    </xf>
    <xf numFmtId="0" fontId="2" fillId="0" borderId="0" xfId="4" applyFont="1" applyBorder="1" applyAlignment="1">
      <alignment horizontal="center" vertical="center" wrapText="1"/>
    </xf>
    <xf numFmtId="0" fontId="5" fillId="0" borderId="3" xfId="4" applyFont="1" applyBorder="1" applyAlignment="1">
      <alignment horizontal="left" wrapText="1"/>
    </xf>
    <xf numFmtId="0" fontId="5" fillId="0" borderId="4" xfId="4" applyFont="1" applyBorder="1" applyAlignment="1">
      <alignment horizontal="left" wrapText="1"/>
    </xf>
    <xf numFmtId="0" fontId="5" fillId="0" borderId="5" xfId="4" applyFont="1" applyBorder="1" applyAlignment="1">
      <alignment horizontal="center" wrapText="1"/>
    </xf>
    <xf numFmtId="0" fontId="5" fillId="0" borderId="6" xfId="4" applyFont="1" applyBorder="1" applyAlignment="1">
      <alignment horizontal="center" wrapText="1"/>
    </xf>
    <xf numFmtId="0" fontId="5" fillId="0" borderId="6" xfId="4" applyFont="1" applyBorder="1" applyAlignment="1">
      <alignment horizontal="center" wrapText="1"/>
    </xf>
    <xf numFmtId="0" fontId="5" fillId="0" borderId="7" xfId="4" applyFont="1" applyBorder="1" applyAlignment="1">
      <alignment horizontal="center" wrapText="1"/>
    </xf>
    <xf numFmtId="0" fontId="5" fillId="0" borderId="8" xfId="4" applyFont="1" applyBorder="1" applyAlignment="1">
      <alignment horizontal="left" wrapText="1"/>
    </xf>
    <xf numFmtId="0" fontId="5" fillId="0" borderId="9" xfId="4" applyFont="1" applyBorder="1" applyAlignment="1">
      <alignment horizontal="left" wrapText="1"/>
    </xf>
    <xf numFmtId="0" fontId="5" fillId="0" borderId="10" xfId="4" applyFont="1" applyBorder="1" applyAlignment="1">
      <alignment horizontal="center" wrapText="1"/>
    </xf>
    <xf numFmtId="0" fontId="5" fillId="0" borderId="11" xfId="4" applyFont="1" applyBorder="1" applyAlignment="1">
      <alignment horizontal="center" wrapText="1"/>
    </xf>
    <xf numFmtId="0" fontId="5" fillId="0" borderId="11" xfId="4" applyFont="1" applyBorder="1" applyAlignment="1">
      <alignment horizontal="center" wrapText="1"/>
    </xf>
    <xf numFmtId="0" fontId="5" fillId="0" borderId="12" xfId="4" applyFont="1" applyBorder="1" applyAlignment="1">
      <alignment horizontal="center" wrapText="1"/>
    </xf>
    <xf numFmtId="0" fontId="5" fillId="0" borderId="13" xfId="4" applyFont="1" applyBorder="1" applyAlignment="1">
      <alignment horizontal="left" vertical="top"/>
    </xf>
    <xf numFmtId="0" fontId="5" fillId="0" borderId="4" xfId="4" applyFont="1" applyBorder="1" applyAlignment="1">
      <alignment horizontal="left" vertical="top" wrapText="1"/>
    </xf>
    <xf numFmtId="171" fontId="5" fillId="0" borderId="14" xfId="4" applyNumberFormat="1" applyFont="1" applyBorder="1" applyAlignment="1">
      <alignment horizontal="right" vertical="center"/>
    </xf>
    <xf numFmtId="165" fontId="5" fillId="0" borderId="15" xfId="4" applyNumberFormat="1" applyFont="1" applyBorder="1" applyAlignment="1">
      <alignment horizontal="right" vertical="center"/>
    </xf>
    <xf numFmtId="0" fontId="5" fillId="0" borderId="15" xfId="4" applyFont="1" applyBorder="1" applyAlignment="1">
      <alignment horizontal="left" vertical="center" wrapText="1"/>
    </xf>
    <xf numFmtId="171" fontId="5" fillId="0" borderId="15" xfId="4" applyNumberFormat="1" applyFont="1" applyBorder="1" applyAlignment="1">
      <alignment horizontal="right" vertical="center"/>
    </xf>
    <xf numFmtId="171" fontId="5" fillId="0" borderId="16" xfId="4" applyNumberFormat="1" applyFont="1" applyBorder="1" applyAlignment="1">
      <alignment horizontal="right" vertical="center"/>
    </xf>
    <xf numFmtId="0" fontId="5" fillId="0" borderId="8" xfId="4" applyFont="1" applyBorder="1" applyAlignment="1">
      <alignment horizontal="left" vertical="top" wrapText="1"/>
    </xf>
    <xf numFmtId="0" fontId="5" fillId="0" borderId="9" xfId="4" applyFont="1" applyBorder="1" applyAlignment="1">
      <alignment horizontal="left" vertical="top" wrapText="1"/>
    </xf>
    <xf numFmtId="171" fontId="5" fillId="0" borderId="17" xfId="4" applyNumberFormat="1" applyFont="1" applyBorder="1" applyAlignment="1">
      <alignment horizontal="right" vertical="center"/>
    </xf>
    <xf numFmtId="165" fontId="5" fillId="0" borderId="18" xfId="4" applyNumberFormat="1" applyFont="1" applyBorder="1" applyAlignment="1">
      <alignment horizontal="right" vertical="center"/>
    </xf>
    <xf numFmtId="171" fontId="5" fillId="0" borderId="18" xfId="4" applyNumberFormat="1" applyFont="1" applyBorder="1" applyAlignment="1">
      <alignment horizontal="right" vertical="center"/>
    </xf>
    <xf numFmtId="171" fontId="5" fillId="0" borderId="19" xfId="4" applyNumberFormat="1" applyFont="1" applyBorder="1" applyAlignment="1">
      <alignment horizontal="right" vertical="center"/>
    </xf>
    <xf numFmtId="0" fontId="5" fillId="0" borderId="0" xfId="4" applyFont="1" applyBorder="1" applyAlignment="1">
      <alignment horizontal="left" vertical="top" wrapText="1"/>
    </xf>
    <xf numFmtId="165" fontId="5" fillId="0" borderId="14" xfId="4" applyNumberFormat="1" applyFont="1" applyBorder="1" applyAlignment="1">
      <alignment horizontal="right" vertical="center"/>
    </xf>
    <xf numFmtId="165" fontId="5" fillId="0" borderId="17" xfId="4" applyNumberFormat="1" applyFont="1" applyBorder="1" applyAlignment="1">
      <alignment horizontal="right" vertical="center"/>
    </xf>
    <xf numFmtId="0" fontId="5" fillId="2" borderId="0" xfId="4" applyFont="1" applyFill="1"/>
    <xf numFmtId="0" fontId="4" fillId="0" borderId="0" xfId="4"/>
    <xf numFmtId="0" fontId="5" fillId="0" borderId="3" xfId="4" applyFont="1" applyBorder="1" applyAlignment="1">
      <alignment horizontal="left" vertical="top" wrapText="1"/>
    </xf>
    <xf numFmtId="166" fontId="5" fillId="0" borderId="20" xfId="4" applyNumberFormat="1" applyFont="1" applyBorder="1" applyAlignment="1">
      <alignment horizontal="right" vertical="center"/>
    </xf>
    <xf numFmtId="0" fontId="5" fillId="0" borderId="21" xfId="4" applyFont="1" applyBorder="1" applyAlignment="1">
      <alignment horizontal="left" vertical="top" wrapText="1"/>
    </xf>
    <xf numFmtId="0" fontId="5" fillId="0" borderId="22" xfId="4" applyFont="1" applyBorder="1" applyAlignment="1">
      <alignment horizontal="left" vertical="top" wrapText="1"/>
    </xf>
    <xf numFmtId="166" fontId="5" fillId="0" borderId="23" xfId="4" applyNumberFormat="1" applyFont="1" applyBorder="1" applyAlignment="1">
      <alignment horizontal="right" vertical="center"/>
    </xf>
    <xf numFmtId="0" fontId="5" fillId="0" borderId="22" xfId="4" applyFont="1" applyBorder="1" applyAlignment="1">
      <alignment horizontal="left" vertical="top" wrapText="1"/>
    </xf>
    <xf numFmtId="169" fontId="5" fillId="0" borderId="23" xfId="4" applyNumberFormat="1" applyFont="1" applyBorder="1" applyAlignment="1">
      <alignment horizontal="right" vertical="center"/>
    </xf>
    <xf numFmtId="170" fontId="5" fillId="0" borderId="23" xfId="4" applyNumberFormat="1" applyFont="1" applyBorder="1" applyAlignment="1">
      <alignment horizontal="right" vertical="center"/>
    </xf>
    <xf numFmtId="0" fontId="5" fillId="0" borderId="23" xfId="4" applyFont="1" applyBorder="1" applyAlignment="1">
      <alignment horizontal="right" vertical="center"/>
    </xf>
    <xf numFmtId="171" fontId="5" fillId="0" borderId="23" xfId="4" applyNumberFormat="1" applyFont="1" applyBorder="1" applyAlignment="1">
      <alignment horizontal="right" vertical="center"/>
    </xf>
    <xf numFmtId="165" fontId="5" fillId="0" borderId="23" xfId="4" applyNumberFormat="1" applyFont="1" applyBorder="1" applyAlignment="1">
      <alignment horizontal="right" vertical="center"/>
    </xf>
    <xf numFmtId="172" fontId="5" fillId="0" borderId="23" xfId="4" applyNumberFormat="1" applyFont="1" applyBorder="1" applyAlignment="1">
      <alignment horizontal="right" vertical="center"/>
    </xf>
    <xf numFmtId="0" fontId="5" fillId="0" borderId="22" xfId="4" applyFont="1" applyBorder="1" applyAlignment="1">
      <alignment horizontal="left" vertical="top"/>
    </xf>
    <xf numFmtId="0" fontId="5" fillId="0" borderId="9" xfId="4" applyFont="1" applyBorder="1" applyAlignment="1">
      <alignment horizontal="left" vertical="top"/>
    </xf>
    <xf numFmtId="169" fontId="5" fillId="0" borderId="24" xfId="4" applyNumberFormat="1" applyFont="1" applyBorder="1" applyAlignment="1">
      <alignment horizontal="right" vertical="center"/>
    </xf>
    <xf numFmtId="175" fontId="5" fillId="0" borderId="14" xfId="4" applyNumberFormat="1" applyFont="1" applyBorder="1" applyAlignment="1">
      <alignment horizontal="right" vertical="center"/>
    </xf>
    <xf numFmtId="175" fontId="5" fillId="0" borderId="15" xfId="4" applyNumberFormat="1" applyFont="1" applyBorder="1" applyAlignment="1">
      <alignment horizontal="right" vertical="center"/>
    </xf>
    <xf numFmtId="166" fontId="5" fillId="0" borderId="16" xfId="4" applyNumberFormat="1" applyFont="1" applyBorder="1" applyAlignment="1">
      <alignment horizontal="right" vertical="center"/>
    </xf>
    <xf numFmtId="175" fontId="5" fillId="0" borderId="29" xfId="4" applyNumberFormat="1" applyFont="1" applyBorder="1" applyAlignment="1">
      <alignment horizontal="right" vertical="center"/>
    </xf>
    <xf numFmtId="175" fontId="5" fillId="0" borderId="1" xfId="4" applyNumberFormat="1" applyFont="1" applyBorder="1" applyAlignment="1">
      <alignment horizontal="right" vertical="center"/>
    </xf>
    <xf numFmtId="166" fontId="5" fillId="0" borderId="30" xfId="4" applyNumberFormat="1" applyFont="1" applyBorder="1" applyAlignment="1">
      <alignment horizontal="right" vertical="center"/>
    </xf>
    <xf numFmtId="176" fontId="5" fillId="0" borderId="1" xfId="4" applyNumberFormat="1" applyFont="1" applyBorder="1" applyAlignment="1">
      <alignment horizontal="right" vertical="center"/>
    </xf>
    <xf numFmtId="176" fontId="5" fillId="0" borderId="29" xfId="4" applyNumberFormat="1" applyFont="1" applyBorder="1" applyAlignment="1">
      <alignment horizontal="right" vertical="center"/>
    </xf>
    <xf numFmtId="0" fontId="5" fillId="0" borderId="8" xfId="4" applyFont="1" applyBorder="1" applyAlignment="1">
      <alignment horizontal="left" vertical="top" wrapText="1"/>
    </xf>
    <xf numFmtId="175" fontId="5" fillId="0" borderId="17" xfId="4" applyNumberFormat="1" applyFont="1" applyBorder="1" applyAlignment="1">
      <alignment horizontal="right" vertical="center"/>
    </xf>
    <xf numFmtId="175" fontId="5" fillId="0" borderId="18" xfId="4" applyNumberFormat="1" applyFont="1" applyBorder="1" applyAlignment="1">
      <alignment horizontal="right" vertical="center"/>
    </xf>
    <xf numFmtId="166" fontId="5" fillId="0" borderId="19" xfId="4" applyNumberFormat="1" applyFont="1" applyBorder="1" applyAlignment="1">
      <alignment horizontal="right" vertical="center"/>
    </xf>
  </cellXfs>
  <cellStyles count="5">
    <cellStyle name="Normal" xfId="0" builtinId="0"/>
    <cellStyle name="Normal_Common" xfId="1" xr:uid="{00000000-0005-0000-0000-000001000000}"/>
    <cellStyle name="Normal_Composite" xfId="4" xr:uid="{84B53801-6816-4C1B-9D2A-BA9FAB7B7E49}"/>
    <cellStyle name="Normal_Rural" xfId="3" xr:uid="{3BE839C6-584C-47D0-9648-1EF94EFD4933}"/>
    <cellStyle name="Normal_Urban" xfId="2" xr:uid="{2D495DC8-0079-4CE0-9321-9E25470011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50</xdr:row>
      <xdr:rowOff>0</xdr:rowOff>
    </xdr:from>
    <xdr:to>
      <xdr:col>8</xdr:col>
      <xdr:colOff>572558</xdr:colOff>
      <xdr:row>75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728C3E-AD00-4DDE-B845-6B7B72D258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572750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7"/>
  <sheetViews>
    <sheetView workbookViewId="0">
      <selection activeCell="M107" sqref="M107"/>
    </sheetView>
  </sheetViews>
  <sheetFormatPr defaultColWidth="9.140625" defaultRowHeight="15" x14ac:dyDescent="0.25"/>
  <cols>
    <col min="1" max="1" width="9.140625" style="3"/>
    <col min="2" max="2" width="30.7109375" style="3" customWidth="1"/>
    <col min="3" max="6" width="9.140625" style="3"/>
    <col min="7" max="7" width="4.28515625" style="3" customWidth="1"/>
    <col min="8" max="8" width="27.7109375" style="3" customWidth="1"/>
    <col min="9" max="9" width="10.28515625" style="3" bestFit="1" customWidth="1"/>
    <col min="10" max="10" width="3.7109375" style="3" customWidth="1"/>
    <col min="11" max="11" width="12.7109375" style="3" bestFit="1" customWidth="1"/>
    <col min="12" max="12" width="15.28515625" style="3" bestFit="1" customWidth="1"/>
    <col min="13" max="16384" width="9.140625" style="3"/>
  </cols>
  <sheetData>
    <row r="1" spans="1:12" x14ac:dyDescent="0.25">
      <c r="A1" s="3" t="s">
        <v>43</v>
      </c>
    </row>
    <row r="2" spans="1:12" ht="15.75" customHeight="1" thickBot="1" x14ac:dyDescent="0.25">
      <c r="H2" s="5" t="s">
        <v>6</v>
      </c>
      <c r="I2" s="5"/>
      <c r="J2" s="26"/>
    </row>
    <row r="3" spans="1:12" ht="16.5" thickTop="1" thickBot="1" x14ac:dyDescent="0.25">
      <c r="B3" s="5" t="s">
        <v>0</v>
      </c>
      <c r="C3" s="5"/>
      <c r="D3" s="5"/>
      <c r="E3" s="5"/>
      <c r="F3" s="5"/>
      <c r="H3" s="27" t="s">
        <v>47</v>
      </c>
      <c r="I3" s="28" t="s">
        <v>4</v>
      </c>
      <c r="J3" s="26"/>
      <c r="K3" s="4" t="s">
        <v>8</v>
      </c>
      <c r="L3" s="4"/>
    </row>
    <row r="4" spans="1:12" ht="27" thickTop="1" thickBot="1" x14ac:dyDescent="0.25">
      <c r="B4" s="6" t="s">
        <v>47</v>
      </c>
      <c r="C4" s="7" t="s">
        <v>1</v>
      </c>
      <c r="D4" s="8" t="s">
        <v>49</v>
      </c>
      <c r="E4" s="8" t="s">
        <v>50</v>
      </c>
      <c r="F4" s="9" t="s">
        <v>2</v>
      </c>
      <c r="H4" s="29"/>
      <c r="I4" s="30" t="s">
        <v>5</v>
      </c>
      <c r="J4" s="26"/>
      <c r="K4" s="2" t="s">
        <v>9</v>
      </c>
      <c r="L4" s="2" t="s">
        <v>10</v>
      </c>
    </row>
    <row r="5" spans="1:12" ht="24.75" thickTop="1" x14ac:dyDescent="0.2">
      <c r="B5" s="10" t="s">
        <v>51</v>
      </c>
      <c r="C5" s="11">
        <v>7.1281443105923478E-2</v>
      </c>
      <c r="D5" s="12">
        <v>0.2573024122198338</v>
      </c>
      <c r="E5" s="13">
        <v>16021</v>
      </c>
      <c r="F5" s="14">
        <v>0</v>
      </c>
      <c r="H5" s="10" t="s">
        <v>51</v>
      </c>
      <c r="I5" s="31">
        <v>6.5066275698221585E-2</v>
      </c>
      <c r="J5" s="26"/>
      <c r="K5" s="3">
        <f>((1-C5)/D5)*I5</f>
        <v>0.23485305538953063</v>
      </c>
      <c r="L5" s="3">
        <f>((0-C5)/D5)*I5</f>
        <v>-1.8025552070357147E-2</v>
      </c>
    </row>
    <row r="6" spans="1:12" ht="24" x14ac:dyDescent="0.2">
      <c r="B6" s="15" t="s">
        <v>52</v>
      </c>
      <c r="C6" s="16">
        <v>4.4441670307721122E-2</v>
      </c>
      <c r="D6" s="17">
        <v>0.20608071015365545</v>
      </c>
      <c r="E6" s="18">
        <v>16021</v>
      </c>
      <c r="F6" s="19">
        <v>0</v>
      </c>
      <c r="H6" s="15" t="s">
        <v>52</v>
      </c>
      <c r="I6" s="32">
        <v>1.8247725232314764E-2</v>
      </c>
      <c r="J6" s="26"/>
      <c r="K6" s="3">
        <f t="shared" ref="K6:K16" si="0">((1-C6)/D6)*I6</f>
        <v>8.4611343927693927E-2</v>
      </c>
      <c r="L6" s="3">
        <f t="shared" ref="L6:L69" si="1">((0-C6)/D6)*I6</f>
        <v>-3.9351542802611595E-3</v>
      </c>
    </row>
    <row r="7" spans="1:12" ht="24" x14ac:dyDescent="0.2">
      <c r="B7" s="15" t="s">
        <v>53</v>
      </c>
      <c r="C7" s="16">
        <v>1.7040134823044752E-2</v>
      </c>
      <c r="D7" s="17">
        <v>0.12942493647614692</v>
      </c>
      <c r="E7" s="18">
        <v>16021</v>
      </c>
      <c r="F7" s="19">
        <v>0</v>
      </c>
      <c r="H7" s="15" t="s">
        <v>53</v>
      </c>
      <c r="I7" s="32">
        <v>3.632145864247554E-3</v>
      </c>
      <c r="J7" s="26"/>
      <c r="K7" s="3">
        <f t="shared" si="0"/>
        <v>2.758551563733478E-2</v>
      </c>
      <c r="L7" s="3">
        <f t="shared" si="1"/>
        <v>-4.7820966275034256E-4</v>
      </c>
    </row>
    <row r="8" spans="1:12" ht="36" x14ac:dyDescent="0.2">
      <c r="B8" s="15" t="s">
        <v>54</v>
      </c>
      <c r="C8" s="16">
        <v>4.7874664502840024E-2</v>
      </c>
      <c r="D8" s="17">
        <v>0.21350767284208252</v>
      </c>
      <c r="E8" s="18">
        <v>16021</v>
      </c>
      <c r="F8" s="19">
        <v>0</v>
      </c>
      <c r="H8" s="15" t="s">
        <v>54</v>
      </c>
      <c r="I8" s="32">
        <v>2.4802415067616259E-3</v>
      </c>
      <c r="J8" s="26"/>
      <c r="K8" s="3">
        <f t="shared" si="0"/>
        <v>1.1060496071661275E-2</v>
      </c>
      <c r="L8" s="3">
        <f t="shared" si="1"/>
        <v>-5.5614268303161133E-4</v>
      </c>
    </row>
    <row r="9" spans="1:12" ht="24" x14ac:dyDescent="0.2">
      <c r="B9" s="15" t="s">
        <v>55</v>
      </c>
      <c r="C9" s="16">
        <v>1.6478372136570753E-2</v>
      </c>
      <c r="D9" s="17">
        <v>0.12731004300891685</v>
      </c>
      <c r="E9" s="18">
        <v>16021</v>
      </c>
      <c r="F9" s="19">
        <v>0</v>
      </c>
      <c r="H9" s="15" t="s">
        <v>55</v>
      </c>
      <c r="I9" s="32">
        <v>-3.9858109954111764E-3</v>
      </c>
      <c r="J9" s="26"/>
      <c r="K9" s="3">
        <f t="shared" si="0"/>
        <v>-3.0792003725017891E-2</v>
      </c>
      <c r="L9" s="3">
        <f t="shared" si="1"/>
        <v>5.1590334349208131E-4</v>
      </c>
    </row>
    <row r="10" spans="1:12" ht="24" x14ac:dyDescent="0.2">
      <c r="B10" s="15" t="s">
        <v>56</v>
      </c>
      <c r="C10" s="16">
        <v>3.1833218900193493E-2</v>
      </c>
      <c r="D10" s="17">
        <v>0.17556135369556256</v>
      </c>
      <c r="E10" s="18">
        <v>16021</v>
      </c>
      <c r="F10" s="19">
        <v>0</v>
      </c>
      <c r="H10" s="15" t="s">
        <v>56</v>
      </c>
      <c r="I10" s="32">
        <v>-4.8198736846048092E-3</v>
      </c>
      <c r="J10" s="26"/>
      <c r="K10" s="3">
        <f t="shared" si="0"/>
        <v>-2.6580118530092251E-2</v>
      </c>
      <c r="L10" s="3">
        <f t="shared" si="1"/>
        <v>8.7395141837064323E-4</v>
      </c>
    </row>
    <row r="11" spans="1:12" ht="24" x14ac:dyDescent="0.2">
      <c r="B11" s="15" t="s">
        <v>57</v>
      </c>
      <c r="C11" s="16">
        <v>9.6560763997253607E-2</v>
      </c>
      <c r="D11" s="17">
        <v>0.29536795416155315</v>
      </c>
      <c r="E11" s="18">
        <v>16021</v>
      </c>
      <c r="F11" s="19">
        <v>0</v>
      </c>
      <c r="H11" s="15" t="s">
        <v>57</v>
      </c>
      <c r="I11" s="32">
        <v>-1.6762638516869832E-2</v>
      </c>
      <c r="J11" s="26"/>
      <c r="K11" s="3">
        <f t="shared" si="0"/>
        <v>-5.1271727760920136E-2</v>
      </c>
      <c r="L11" s="3">
        <f t="shared" si="1"/>
        <v>5.4799891423340779E-3</v>
      </c>
    </row>
    <row r="12" spans="1:12" ht="24" x14ac:dyDescent="0.2">
      <c r="B12" s="15" t="s">
        <v>58</v>
      </c>
      <c r="C12" s="16">
        <v>6.2230822046064539E-2</v>
      </c>
      <c r="D12" s="17">
        <v>0.24158184878871544</v>
      </c>
      <c r="E12" s="18">
        <v>16021</v>
      </c>
      <c r="F12" s="19">
        <v>0</v>
      </c>
      <c r="H12" s="15" t="s">
        <v>58</v>
      </c>
      <c r="I12" s="32">
        <v>-1.1886021772116177E-2</v>
      </c>
      <c r="J12" s="26"/>
      <c r="K12" s="3">
        <f t="shared" si="0"/>
        <v>-4.6138999772819954E-2</v>
      </c>
      <c r="L12" s="3">
        <f t="shared" si="1"/>
        <v>3.0618066276292266E-3</v>
      </c>
    </row>
    <row r="13" spans="1:12" ht="24" x14ac:dyDescent="0.2">
      <c r="B13" s="15" t="s">
        <v>59</v>
      </c>
      <c r="C13" s="16">
        <v>0.2445540228450159</v>
      </c>
      <c r="D13" s="17">
        <v>0.42983588152866054</v>
      </c>
      <c r="E13" s="18">
        <v>16021</v>
      </c>
      <c r="F13" s="19">
        <v>0</v>
      </c>
      <c r="H13" s="15" t="s">
        <v>59</v>
      </c>
      <c r="I13" s="32">
        <v>-3.3248705187878411E-2</v>
      </c>
      <c r="J13" s="26"/>
      <c r="K13" s="3">
        <f t="shared" si="0"/>
        <v>-5.8435327666147868E-2</v>
      </c>
      <c r="L13" s="3">
        <f t="shared" si="1"/>
        <v>1.8916765578448926E-2</v>
      </c>
    </row>
    <row r="14" spans="1:12" ht="24" x14ac:dyDescent="0.2">
      <c r="B14" s="15" t="s">
        <v>60</v>
      </c>
      <c r="C14" s="16">
        <v>0.20148555021534237</v>
      </c>
      <c r="D14" s="17">
        <v>0.401122383177757</v>
      </c>
      <c r="E14" s="18">
        <v>16021</v>
      </c>
      <c r="F14" s="19">
        <v>0</v>
      </c>
      <c r="H14" s="15" t="s">
        <v>60</v>
      </c>
      <c r="I14" s="32">
        <v>2.278408865362274E-2</v>
      </c>
      <c r="J14" s="26"/>
      <c r="K14" s="3">
        <f t="shared" si="0"/>
        <v>4.5356292189334214E-2</v>
      </c>
      <c r="L14" s="3">
        <f t="shared" si="1"/>
        <v>-1.1444548674053845E-2</v>
      </c>
    </row>
    <row r="15" spans="1:12" ht="24" x14ac:dyDescent="0.2">
      <c r="B15" s="15" t="s">
        <v>61</v>
      </c>
      <c r="C15" s="16">
        <v>3.1833218900193497E-3</v>
      </c>
      <c r="D15" s="17">
        <v>5.6332818396031346E-2</v>
      </c>
      <c r="E15" s="18">
        <v>16021</v>
      </c>
      <c r="F15" s="19">
        <v>0</v>
      </c>
      <c r="H15" s="15" t="s">
        <v>61</v>
      </c>
      <c r="I15" s="32">
        <v>5.0671118119130325E-3</v>
      </c>
      <c r="J15" s="26"/>
      <c r="K15" s="3">
        <f t="shared" si="0"/>
        <v>8.9663214228934029E-2</v>
      </c>
      <c r="L15" s="3">
        <f t="shared" si="1"/>
        <v>-2.8633837981688386E-4</v>
      </c>
    </row>
    <row r="16" spans="1:12" ht="24" x14ac:dyDescent="0.2">
      <c r="B16" s="15" t="s">
        <v>62</v>
      </c>
      <c r="C16" s="16">
        <v>2.0410710941888774E-2</v>
      </c>
      <c r="D16" s="17">
        <v>0.14140495710108023</v>
      </c>
      <c r="E16" s="18">
        <v>16021</v>
      </c>
      <c r="F16" s="19">
        <v>0</v>
      </c>
      <c r="H16" s="15" t="s">
        <v>62</v>
      </c>
      <c r="I16" s="32">
        <v>-2.2122391337952374E-3</v>
      </c>
      <c r="J16" s="26"/>
      <c r="K16" s="3">
        <f t="shared" si="0"/>
        <v>-1.5325387488020769E-2</v>
      </c>
      <c r="L16" s="3">
        <f t="shared" si="1"/>
        <v>3.1931959402209712E-4</v>
      </c>
    </row>
    <row r="17" spans="2:12" ht="48" x14ac:dyDescent="0.2">
      <c r="B17" s="15" t="s">
        <v>63</v>
      </c>
      <c r="C17" s="16">
        <v>0.13769427626240557</v>
      </c>
      <c r="D17" s="17">
        <v>0.3445895735401468</v>
      </c>
      <c r="E17" s="18">
        <v>16021</v>
      </c>
      <c r="F17" s="19">
        <v>0</v>
      </c>
      <c r="H17" s="15" t="s">
        <v>63</v>
      </c>
      <c r="I17" s="32">
        <v>-2.1480935236219537E-2</v>
      </c>
      <c r="J17" s="26"/>
      <c r="K17" s="3">
        <f>((1-C17)/D17)*I17</f>
        <v>-5.3754189992259366E-2</v>
      </c>
      <c r="L17" s="3">
        <f t="shared" si="1"/>
        <v>8.5835499908016033E-3</v>
      </c>
    </row>
    <row r="18" spans="2:12" ht="24" x14ac:dyDescent="0.2">
      <c r="B18" s="15" t="s">
        <v>64</v>
      </c>
      <c r="C18" s="16">
        <v>6.2418076274889205E-4</v>
      </c>
      <c r="D18" s="17">
        <v>2.4976591028381925E-2</v>
      </c>
      <c r="E18" s="18">
        <v>16021</v>
      </c>
      <c r="F18" s="19">
        <v>0</v>
      </c>
      <c r="H18" s="15" t="s">
        <v>64</v>
      </c>
      <c r="I18" s="32">
        <v>2.8373878254561572E-3</v>
      </c>
      <c r="J18" s="26"/>
      <c r="K18" s="3">
        <f t="shared" ref="K18:K81" si="2">((1-C18)/D18)*I18</f>
        <v>0.11353097703913324</v>
      </c>
      <c r="L18" s="3">
        <f t="shared" si="1"/>
        <v>-7.0908111322923759E-5</v>
      </c>
    </row>
    <row r="19" spans="2:12" ht="24" x14ac:dyDescent="0.2">
      <c r="B19" s="15" t="s">
        <v>65</v>
      </c>
      <c r="C19" s="16">
        <v>2.4343049747206792E-3</v>
      </c>
      <c r="D19" s="17">
        <v>4.9280124981846793E-2</v>
      </c>
      <c r="E19" s="18">
        <v>16021</v>
      </c>
      <c r="F19" s="19">
        <v>0</v>
      </c>
      <c r="H19" s="15" t="s">
        <v>65</v>
      </c>
      <c r="I19" s="32">
        <v>3.3525700710551045E-3</v>
      </c>
      <c r="J19" s="26"/>
      <c r="K19" s="3">
        <f t="shared" si="2"/>
        <v>6.7865268082924049E-2</v>
      </c>
      <c r="L19" s="3">
        <f t="shared" si="1"/>
        <v>-1.6560789983944676E-4</v>
      </c>
    </row>
    <row r="20" spans="2:12" ht="24" x14ac:dyDescent="0.2">
      <c r="B20" s="15" t="s">
        <v>66</v>
      </c>
      <c r="C20" s="16">
        <v>4.931028025716247E-2</v>
      </c>
      <c r="D20" s="17">
        <v>0.21652182980896123</v>
      </c>
      <c r="E20" s="18">
        <v>16021</v>
      </c>
      <c r="F20" s="19">
        <v>0</v>
      </c>
      <c r="H20" s="15" t="s">
        <v>66</v>
      </c>
      <c r="I20" s="32">
        <v>5.8513656029151102E-2</v>
      </c>
      <c r="J20" s="26"/>
      <c r="K20" s="3">
        <f t="shared" si="2"/>
        <v>0.25691788814348987</v>
      </c>
      <c r="L20" s="3">
        <f t="shared" si="1"/>
        <v>-1.3325791585145885E-2</v>
      </c>
    </row>
    <row r="21" spans="2:12" ht="24" x14ac:dyDescent="0.2">
      <c r="B21" s="15" t="s">
        <v>67</v>
      </c>
      <c r="C21" s="16">
        <v>4.1882529180450656E-2</v>
      </c>
      <c r="D21" s="17">
        <v>0.20032695231225378</v>
      </c>
      <c r="E21" s="18">
        <v>16021</v>
      </c>
      <c r="F21" s="19">
        <v>0</v>
      </c>
      <c r="H21" s="15" t="s">
        <v>67</v>
      </c>
      <c r="I21" s="32">
        <v>4.4528189766576333E-2</v>
      </c>
      <c r="J21" s="26"/>
      <c r="K21" s="3">
        <f t="shared" si="2"/>
        <v>0.21296803084601906</v>
      </c>
      <c r="L21" s="3">
        <f t="shared" si="1"/>
        <v>-9.3095471464285859E-3</v>
      </c>
    </row>
    <row r="22" spans="2:12" ht="24" x14ac:dyDescent="0.2">
      <c r="B22" s="15" t="s">
        <v>68</v>
      </c>
      <c r="C22" s="16">
        <v>8.0519318394607076E-3</v>
      </c>
      <c r="D22" s="17">
        <v>8.9373356228462639E-2</v>
      </c>
      <c r="E22" s="18">
        <v>16021</v>
      </c>
      <c r="F22" s="19">
        <v>0</v>
      </c>
      <c r="H22" s="15" t="s">
        <v>68</v>
      </c>
      <c r="I22" s="32">
        <v>7.6430070624889006E-3</v>
      </c>
      <c r="J22" s="26"/>
      <c r="K22" s="3">
        <f t="shared" si="2"/>
        <v>8.4829152786798465E-2</v>
      </c>
      <c r="L22" s="3">
        <f t="shared" si="1"/>
        <v>-6.8858297945488295E-4</v>
      </c>
    </row>
    <row r="23" spans="2:12" ht="24" x14ac:dyDescent="0.2">
      <c r="B23" s="15" t="s">
        <v>69</v>
      </c>
      <c r="C23" s="16">
        <v>1.0611072966731166E-3</v>
      </c>
      <c r="D23" s="17">
        <v>3.2558370876085541E-2</v>
      </c>
      <c r="E23" s="18">
        <v>16021</v>
      </c>
      <c r="F23" s="19">
        <v>0</v>
      </c>
      <c r="H23" s="15" t="s">
        <v>69</v>
      </c>
      <c r="I23" s="32">
        <v>4.1345773268208052E-3</v>
      </c>
      <c r="J23" s="26"/>
      <c r="K23" s="3">
        <f t="shared" si="2"/>
        <v>0.12685493731765074</v>
      </c>
      <c r="L23" s="3">
        <f t="shared" si="1"/>
        <v>-1.3474968347913411E-4</v>
      </c>
    </row>
    <row r="24" spans="2:12" ht="36" x14ac:dyDescent="0.2">
      <c r="B24" s="15" t="s">
        <v>70</v>
      </c>
      <c r="C24" s="16">
        <v>1.8787840958741652E-2</v>
      </c>
      <c r="D24" s="17">
        <v>0.13577926473158161</v>
      </c>
      <c r="E24" s="18">
        <v>16021</v>
      </c>
      <c r="F24" s="19">
        <v>0</v>
      </c>
      <c r="H24" s="15" t="s">
        <v>70</v>
      </c>
      <c r="I24" s="32">
        <v>4.9078906815739351E-3</v>
      </c>
      <c r="J24" s="26"/>
      <c r="K24" s="3">
        <f t="shared" si="2"/>
        <v>3.5466991381383796E-2</v>
      </c>
      <c r="L24" s="3">
        <f t="shared" si="1"/>
        <v>-6.7910715049596202E-4</v>
      </c>
    </row>
    <row r="25" spans="2:12" ht="24" x14ac:dyDescent="0.2">
      <c r="B25" s="15" t="s">
        <v>71</v>
      </c>
      <c r="C25" s="16">
        <v>0.11235253729480058</v>
      </c>
      <c r="D25" s="17">
        <v>0.31580954698501162</v>
      </c>
      <c r="E25" s="18">
        <v>16021</v>
      </c>
      <c r="F25" s="19">
        <v>0</v>
      </c>
      <c r="H25" s="15" t="s">
        <v>71</v>
      </c>
      <c r="I25" s="32">
        <v>6.940044051668041E-4</v>
      </c>
      <c r="J25" s="26"/>
      <c r="K25" s="3">
        <f t="shared" si="2"/>
        <v>1.9506416295318072E-3</v>
      </c>
      <c r="L25" s="3">
        <f t="shared" si="1"/>
        <v>-2.4689929914613969E-4</v>
      </c>
    </row>
    <row r="26" spans="2:12" ht="24" x14ac:dyDescent="0.2">
      <c r="B26" s="15" t="s">
        <v>72</v>
      </c>
      <c r="C26" s="16">
        <v>0.33131514886711194</v>
      </c>
      <c r="D26" s="17">
        <v>0.47070080762673555</v>
      </c>
      <c r="E26" s="18">
        <v>16021</v>
      </c>
      <c r="F26" s="19">
        <v>0</v>
      </c>
      <c r="H26" s="15" t="s">
        <v>72</v>
      </c>
      <c r="I26" s="32">
        <v>-3.2168056124830154E-2</v>
      </c>
      <c r="J26" s="26"/>
      <c r="K26" s="3">
        <f t="shared" si="2"/>
        <v>-4.5698438312695731E-2</v>
      </c>
      <c r="L26" s="3">
        <f t="shared" si="1"/>
        <v>2.2642332732548214E-2</v>
      </c>
    </row>
    <row r="27" spans="2:12" ht="24" x14ac:dyDescent="0.2">
      <c r="B27" s="15" t="s">
        <v>73</v>
      </c>
      <c r="C27" s="16">
        <v>7.5525872292615944E-3</v>
      </c>
      <c r="D27" s="17">
        <v>8.6579521494124012E-2</v>
      </c>
      <c r="E27" s="18">
        <v>16021</v>
      </c>
      <c r="F27" s="19">
        <v>0</v>
      </c>
      <c r="H27" s="15" t="s">
        <v>73</v>
      </c>
      <c r="I27" s="32">
        <v>-4.5422367750022341E-3</v>
      </c>
      <c r="J27" s="26"/>
      <c r="K27" s="3">
        <f t="shared" si="2"/>
        <v>-5.2066944443080743E-2</v>
      </c>
      <c r="L27" s="3">
        <f t="shared" si="1"/>
        <v>3.9623272186243837E-4</v>
      </c>
    </row>
    <row r="28" spans="2:12" ht="24" x14ac:dyDescent="0.2">
      <c r="B28" s="15" t="s">
        <v>74</v>
      </c>
      <c r="C28" s="16">
        <v>1.4980338305973409E-3</v>
      </c>
      <c r="D28" s="17">
        <v>3.8676647933667554E-2</v>
      </c>
      <c r="E28" s="18">
        <v>16021</v>
      </c>
      <c r="F28" s="19">
        <v>0</v>
      </c>
      <c r="H28" s="15" t="s">
        <v>74</v>
      </c>
      <c r="I28" s="32">
        <v>4.7055720049100306E-3</v>
      </c>
      <c r="J28" s="26"/>
      <c r="K28" s="3">
        <f t="shared" si="2"/>
        <v>0.12148216430008547</v>
      </c>
      <c r="L28" s="3">
        <f t="shared" si="1"/>
        <v>-1.8225741971632502E-4</v>
      </c>
    </row>
    <row r="29" spans="2:12" ht="24" x14ac:dyDescent="0.2">
      <c r="B29" s="15" t="s">
        <v>75</v>
      </c>
      <c r="C29" s="16">
        <v>6.2418076274889213E-3</v>
      </c>
      <c r="D29" s="17">
        <v>7.8760616166992481E-2</v>
      </c>
      <c r="E29" s="18">
        <v>16021</v>
      </c>
      <c r="F29" s="19">
        <v>0</v>
      </c>
      <c r="H29" s="15" t="s">
        <v>75</v>
      </c>
      <c r="I29" s="32">
        <v>2.225317199923818E-3</v>
      </c>
      <c r="J29" s="26"/>
      <c r="K29" s="3">
        <f t="shared" si="2"/>
        <v>2.8077830084048159E-2</v>
      </c>
      <c r="L29" s="3">
        <f t="shared" si="1"/>
        <v>-1.7635720170873791E-4</v>
      </c>
    </row>
    <row r="30" spans="2:12" ht="24" x14ac:dyDescent="0.2">
      <c r="B30" s="15" t="s">
        <v>76</v>
      </c>
      <c r="C30" s="16">
        <v>0.18119967542600338</v>
      </c>
      <c r="D30" s="17">
        <v>0.38519555341661604</v>
      </c>
      <c r="E30" s="18">
        <v>16021</v>
      </c>
      <c r="F30" s="19">
        <v>0</v>
      </c>
      <c r="H30" s="15" t="s">
        <v>76</v>
      </c>
      <c r="I30" s="32">
        <v>-1.7412627338086413E-2</v>
      </c>
      <c r="J30" s="26"/>
      <c r="K30" s="3">
        <f t="shared" si="2"/>
        <v>-3.701357606454702E-2</v>
      </c>
      <c r="L30" s="3">
        <f t="shared" si="1"/>
        <v>8.1910665738207031E-3</v>
      </c>
    </row>
    <row r="31" spans="2:12" ht="24" x14ac:dyDescent="0.2">
      <c r="B31" s="15" t="s">
        <v>77</v>
      </c>
      <c r="C31" s="16">
        <v>4.9934461019911355E-4</v>
      </c>
      <c r="D31" s="17">
        <v>2.2341137385332999E-2</v>
      </c>
      <c r="E31" s="18">
        <v>16021</v>
      </c>
      <c r="F31" s="19">
        <v>0</v>
      </c>
      <c r="H31" s="15" t="s">
        <v>77</v>
      </c>
      <c r="I31" s="32">
        <v>7.2356010314820844E-4</v>
      </c>
      <c r="J31" s="26"/>
      <c r="K31" s="3">
        <f t="shared" si="2"/>
        <v>3.2370724231136405E-2</v>
      </c>
      <c r="L31" s="3">
        <f t="shared" si="1"/>
        <v>-1.6172222185042849E-5</v>
      </c>
    </row>
    <row r="32" spans="2:12" ht="36" x14ac:dyDescent="0.2">
      <c r="B32" s="15" t="s">
        <v>78</v>
      </c>
      <c r="C32" s="16">
        <v>7.0532426190624805E-3</v>
      </c>
      <c r="D32" s="17">
        <v>8.3689494917539908E-2</v>
      </c>
      <c r="E32" s="18">
        <v>16021</v>
      </c>
      <c r="F32" s="19">
        <v>0</v>
      </c>
      <c r="H32" s="15" t="s">
        <v>78</v>
      </c>
      <c r="I32" s="32">
        <v>1.5629855537742699E-2</v>
      </c>
      <c r="J32" s="26"/>
      <c r="K32" s="3">
        <f t="shared" si="2"/>
        <v>0.18544280127184101</v>
      </c>
      <c r="L32" s="3">
        <f t="shared" si="1"/>
        <v>-1.3172640522830044E-3</v>
      </c>
    </row>
    <row r="33" spans="2:12" ht="36" x14ac:dyDescent="0.2">
      <c r="B33" s="15" t="s">
        <v>79</v>
      </c>
      <c r="C33" s="16">
        <v>8.9882029835840448E-3</v>
      </c>
      <c r="D33" s="17">
        <v>9.4382049189113873E-2</v>
      </c>
      <c r="E33" s="18">
        <v>16021</v>
      </c>
      <c r="F33" s="19">
        <v>0</v>
      </c>
      <c r="H33" s="15" t="s">
        <v>79</v>
      </c>
      <c r="I33" s="32">
        <v>1.4443433015210656E-2</v>
      </c>
      <c r="J33" s="26"/>
      <c r="K33" s="3">
        <f t="shared" si="2"/>
        <v>0.15165608958976798</v>
      </c>
      <c r="L33" s="3">
        <f t="shared" si="1"/>
        <v>-1.3754787995796805E-3</v>
      </c>
    </row>
    <row r="34" spans="2:12" ht="36" x14ac:dyDescent="0.2">
      <c r="B34" s="15" t="s">
        <v>80</v>
      </c>
      <c r="C34" s="16">
        <v>2.5591411272704572E-3</v>
      </c>
      <c r="D34" s="17">
        <v>5.052475889882125E-2</v>
      </c>
      <c r="E34" s="18">
        <v>16021</v>
      </c>
      <c r="F34" s="19">
        <v>0</v>
      </c>
      <c r="H34" s="15" t="s">
        <v>80</v>
      </c>
      <c r="I34" s="32">
        <v>2.196499223124611E-3</v>
      </c>
      <c r="J34" s="26"/>
      <c r="K34" s="3">
        <f t="shared" si="2"/>
        <v>4.3362464648550925E-2</v>
      </c>
      <c r="L34" s="3">
        <f t="shared" si="1"/>
        <v>-1.1125538489302802E-4</v>
      </c>
    </row>
    <row r="35" spans="2:12" ht="36" x14ac:dyDescent="0.2">
      <c r="B35" s="15" t="s">
        <v>81</v>
      </c>
      <c r="C35" s="16">
        <v>5.6176268647400291E-4</v>
      </c>
      <c r="D35" s="17">
        <v>2.3695614695426064E-2</v>
      </c>
      <c r="E35" s="18">
        <v>16021</v>
      </c>
      <c r="F35" s="19">
        <v>0</v>
      </c>
      <c r="H35" s="15" t="s">
        <v>81</v>
      </c>
      <c r="I35" s="32">
        <v>2.1404029622624529E-3</v>
      </c>
      <c r="J35" s="26"/>
      <c r="K35" s="3">
        <f t="shared" si="2"/>
        <v>9.0278331718364871E-2</v>
      </c>
      <c r="L35" s="3">
        <f t="shared" si="1"/>
        <v>-5.0743503963607532E-5</v>
      </c>
    </row>
    <row r="36" spans="2:12" ht="36" x14ac:dyDescent="0.2">
      <c r="B36" s="15" t="s">
        <v>82</v>
      </c>
      <c r="C36" s="16">
        <v>8.6761126022095996E-3</v>
      </c>
      <c r="D36" s="17">
        <v>9.2743595755053129E-2</v>
      </c>
      <c r="E36" s="18">
        <v>16021</v>
      </c>
      <c r="F36" s="19">
        <v>0</v>
      </c>
      <c r="H36" s="15" t="s">
        <v>82</v>
      </c>
      <c r="I36" s="32">
        <v>-2.0465777872138427E-4</v>
      </c>
      <c r="J36" s="26"/>
      <c r="K36" s="3">
        <f t="shared" si="2"/>
        <v>-2.1875596167752146E-3</v>
      </c>
      <c r="L36" s="3">
        <f t="shared" si="1"/>
        <v>1.9145623141402519E-5</v>
      </c>
    </row>
    <row r="37" spans="2:12" ht="36" x14ac:dyDescent="0.2">
      <c r="B37" s="15" t="s">
        <v>83</v>
      </c>
      <c r="C37" s="16">
        <v>4.6563884901067353E-2</v>
      </c>
      <c r="D37" s="17">
        <v>0.21070942264288578</v>
      </c>
      <c r="E37" s="18">
        <v>16021</v>
      </c>
      <c r="F37" s="19">
        <v>0</v>
      </c>
      <c r="H37" s="15" t="s">
        <v>83</v>
      </c>
      <c r="I37" s="32">
        <v>8.7960119802045185E-4</v>
      </c>
      <c r="J37" s="26"/>
      <c r="K37" s="3">
        <f t="shared" si="2"/>
        <v>3.9800951403029337E-3</v>
      </c>
      <c r="L37" s="3">
        <f t="shared" si="1"/>
        <v>-1.9437976920890269E-4</v>
      </c>
    </row>
    <row r="38" spans="2:12" ht="36" x14ac:dyDescent="0.2">
      <c r="B38" s="15" t="s">
        <v>84</v>
      </c>
      <c r="C38" s="16">
        <v>0.13401160976218712</v>
      </c>
      <c r="D38" s="17">
        <v>0.34067542094637593</v>
      </c>
      <c r="E38" s="18">
        <v>16021</v>
      </c>
      <c r="F38" s="19">
        <v>0</v>
      </c>
      <c r="H38" s="15" t="s">
        <v>84</v>
      </c>
      <c r="I38" s="32">
        <v>-1.2457025068750495E-2</v>
      </c>
      <c r="J38" s="26"/>
      <c r="K38" s="3">
        <f t="shared" si="2"/>
        <v>-3.1665445826622618E-2</v>
      </c>
      <c r="L38" s="3">
        <f t="shared" si="1"/>
        <v>4.9002243181316667E-3</v>
      </c>
    </row>
    <row r="39" spans="2:12" ht="36" x14ac:dyDescent="0.2">
      <c r="B39" s="15" t="s">
        <v>85</v>
      </c>
      <c r="C39" s="16">
        <v>3.7450845764933523E-3</v>
      </c>
      <c r="D39" s="17">
        <v>6.1084300913290902E-2</v>
      </c>
      <c r="E39" s="18">
        <v>16021</v>
      </c>
      <c r="F39" s="19">
        <v>0</v>
      </c>
      <c r="H39" s="15" t="s">
        <v>85</v>
      </c>
      <c r="I39" s="32">
        <v>-2.5763090841073167E-3</v>
      </c>
      <c r="J39" s="26"/>
      <c r="K39" s="3">
        <f t="shared" si="2"/>
        <v>-4.2018334503582493E-2</v>
      </c>
      <c r="L39" s="3">
        <f t="shared" si="1"/>
        <v>1.5795376669475281E-4</v>
      </c>
    </row>
    <row r="40" spans="2:12" ht="24" x14ac:dyDescent="0.2">
      <c r="B40" s="15" t="s">
        <v>86</v>
      </c>
      <c r="C40" s="16">
        <v>6.2418076274889207E-5</v>
      </c>
      <c r="D40" s="17">
        <v>7.9005111401022465E-3</v>
      </c>
      <c r="E40" s="18">
        <v>16021</v>
      </c>
      <c r="F40" s="19">
        <v>0</v>
      </c>
      <c r="H40" s="15" t="s">
        <v>86</v>
      </c>
      <c r="I40" s="32">
        <v>-7.109648912744025E-4</v>
      </c>
      <c r="J40" s="26"/>
      <c r="K40" s="3">
        <f t="shared" si="2"/>
        <v>-8.9984116420648394E-2</v>
      </c>
      <c r="L40" s="3">
        <f t="shared" si="1"/>
        <v>5.6169860437358557E-6</v>
      </c>
    </row>
    <row r="41" spans="2:12" ht="36" x14ac:dyDescent="0.2">
      <c r="B41" s="15" t="s">
        <v>87</v>
      </c>
      <c r="C41" s="16">
        <v>2.5216902815055245E-2</v>
      </c>
      <c r="D41" s="17">
        <v>0.15678821710396584</v>
      </c>
      <c r="E41" s="18">
        <v>16021</v>
      </c>
      <c r="F41" s="19">
        <v>0</v>
      </c>
      <c r="H41" s="15" t="s">
        <v>87</v>
      </c>
      <c r="I41" s="32">
        <v>-3.9645111775797143E-4</v>
      </c>
      <c r="J41" s="26"/>
      <c r="K41" s="3">
        <f t="shared" si="2"/>
        <v>-2.4648143565169319E-3</v>
      </c>
      <c r="L41" s="3">
        <f t="shared" si="1"/>
        <v>6.3762886600041027E-5</v>
      </c>
    </row>
    <row r="42" spans="2:12" ht="24" x14ac:dyDescent="0.2">
      <c r="B42" s="15" t="s">
        <v>88</v>
      </c>
      <c r="C42" s="16">
        <v>4.9934461019911366E-4</v>
      </c>
      <c r="D42" s="17">
        <v>2.2341137385333158E-2</v>
      </c>
      <c r="E42" s="18">
        <v>16021</v>
      </c>
      <c r="F42" s="19">
        <v>0</v>
      </c>
      <c r="H42" s="15" t="s">
        <v>88</v>
      </c>
      <c r="I42" s="32">
        <v>1.1159724196166875E-3</v>
      </c>
      <c r="J42" s="26"/>
      <c r="K42" s="3">
        <f t="shared" si="2"/>
        <v>4.9926516522658573E-2</v>
      </c>
      <c r="L42" s="3">
        <f t="shared" si="1"/>
        <v>-2.4942992080264073E-5</v>
      </c>
    </row>
    <row r="43" spans="2:12" ht="24" x14ac:dyDescent="0.2">
      <c r="B43" s="15" t="s">
        <v>89</v>
      </c>
      <c r="C43" s="16">
        <v>0.17583172086636289</v>
      </c>
      <c r="D43" s="17">
        <v>0.38068881344099953</v>
      </c>
      <c r="E43" s="18">
        <v>16021</v>
      </c>
      <c r="F43" s="19">
        <v>0</v>
      </c>
      <c r="H43" s="15" t="s">
        <v>89</v>
      </c>
      <c r="I43" s="32">
        <v>8.5938189243972993E-2</v>
      </c>
      <c r="J43" s="26"/>
      <c r="K43" s="3">
        <f t="shared" si="2"/>
        <v>0.18605098715894672</v>
      </c>
      <c r="L43" s="3">
        <f t="shared" si="1"/>
        <v>-3.9692943867521424E-2</v>
      </c>
    </row>
    <row r="44" spans="2:12" ht="36" x14ac:dyDescent="0.2">
      <c r="B44" s="15" t="s">
        <v>90</v>
      </c>
      <c r="C44" s="16">
        <v>3.0584857374695712E-3</v>
      </c>
      <c r="D44" s="17">
        <v>5.5220664024075522E-2</v>
      </c>
      <c r="E44" s="18">
        <v>16021</v>
      </c>
      <c r="F44" s="19">
        <v>0</v>
      </c>
      <c r="H44" s="15" t="s">
        <v>90</v>
      </c>
      <c r="I44" s="32">
        <v>-5.4965939002617886E-4</v>
      </c>
      <c r="J44" s="26"/>
      <c r="K44" s="3">
        <f t="shared" si="2"/>
        <v>-9.9234276571249832E-3</v>
      </c>
      <c r="L44" s="3">
        <f t="shared" si="1"/>
        <v>3.0443773804102439E-5</v>
      </c>
    </row>
    <row r="45" spans="2:12" ht="24" x14ac:dyDescent="0.2">
      <c r="B45" s="15" t="s">
        <v>91</v>
      </c>
      <c r="C45" s="16">
        <v>1.6977716746769865E-2</v>
      </c>
      <c r="D45" s="17">
        <v>0.12919177864986497</v>
      </c>
      <c r="E45" s="18">
        <v>16021</v>
      </c>
      <c r="F45" s="19">
        <v>0</v>
      </c>
      <c r="H45" s="15" t="s">
        <v>91</v>
      </c>
      <c r="I45" s="32">
        <v>-3.1638099414608451E-3</v>
      </c>
      <c r="J45" s="26"/>
      <c r="K45" s="3">
        <f t="shared" si="2"/>
        <v>-2.4073479790560643E-2</v>
      </c>
      <c r="L45" s="3">
        <f t="shared" si="1"/>
        <v>4.1577157299082449E-4</v>
      </c>
    </row>
    <row r="46" spans="2:12" ht="24" x14ac:dyDescent="0.2">
      <c r="B46" s="15" t="s">
        <v>92</v>
      </c>
      <c r="C46" s="16">
        <v>0.35072717058860248</v>
      </c>
      <c r="D46" s="17">
        <v>0.4772125700174763</v>
      </c>
      <c r="E46" s="18">
        <v>16021</v>
      </c>
      <c r="F46" s="19">
        <v>0</v>
      </c>
      <c r="H46" s="15" t="s">
        <v>92</v>
      </c>
      <c r="I46" s="32">
        <v>-1.8449483013474408E-2</v>
      </c>
      <c r="J46" s="26"/>
      <c r="K46" s="3">
        <f t="shared" si="2"/>
        <v>-2.510149310798197E-2</v>
      </c>
      <c r="L46" s="3">
        <f t="shared" si="1"/>
        <v>1.3559439509108893E-2</v>
      </c>
    </row>
    <row r="47" spans="2:12" ht="24" x14ac:dyDescent="0.2">
      <c r="B47" s="15" t="s">
        <v>93</v>
      </c>
      <c r="C47" s="16">
        <v>7.5525872292615936E-3</v>
      </c>
      <c r="D47" s="17">
        <v>8.6579521494120751E-2</v>
      </c>
      <c r="E47" s="18">
        <v>16021</v>
      </c>
      <c r="F47" s="19">
        <v>0</v>
      </c>
      <c r="H47" s="15" t="s">
        <v>93</v>
      </c>
      <c r="I47" s="32">
        <v>-4.4024553461599878E-6</v>
      </c>
      <c r="J47" s="26"/>
      <c r="K47" s="3">
        <f t="shared" si="2"/>
        <v>-5.0464651949270472E-5</v>
      </c>
      <c r="L47" s="3">
        <f t="shared" si="1"/>
        <v>3.8403917521142934E-7</v>
      </c>
    </row>
    <row r="48" spans="2:12" ht="24" x14ac:dyDescent="0.2">
      <c r="B48" s="15" t="s">
        <v>94</v>
      </c>
      <c r="C48" s="16">
        <v>0.10935646963360589</v>
      </c>
      <c r="D48" s="17">
        <v>0.31209567753367229</v>
      </c>
      <c r="E48" s="18">
        <v>16021</v>
      </c>
      <c r="F48" s="19">
        <v>0</v>
      </c>
      <c r="H48" s="15" t="s">
        <v>94</v>
      </c>
      <c r="I48" s="32">
        <v>-2.6943745901388042E-2</v>
      </c>
      <c r="J48" s="26"/>
      <c r="K48" s="3">
        <f t="shared" si="2"/>
        <v>-7.6890757220814829E-2</v>
      </c>
      <c r="L48" s="3">
        <f t="shared" si="1"/>
        <v>9.4409283517322556E-3</v>
      </c>
    </row>
    <row r="49" spans="2:12" ht="36" x14ac:dyDescent="0.2">
      <c r="B49" s="15" t="s">
        <v>95</v>
      </c>
      <c r="C49" s="16">
        <v>0.3272579739092441</v>
      </c>
      <c r="D49" s="17">
        <v>0.46922695495413874</v>
      </c>
      <c r="E49" s="18">
        <v>16021</v>
      </c>
      <c r="F49" s="19">
        <v>0</v>
      </c>
      <c r="H49" s="15" t="s">
        <v>95</v>
      </c>
      <c r="I49" s="32">
        <v>-3.2164406948302963E-2</v>
      </c>
      <c r="J49" s="26"/>
      <c r="K49" s="3">
        <f t="shared" si="2"/>
        <v>-4.6114887625165975E-2</v>
      </c>
      <c r="L49" s="3">
        <f t="shared" si="1"/>
        <v>2.24327663591339E-2</v>
      </c>
    </row>
    <row r="50" spans="2:12" ht="24" x14ac:dyDescent="0.2">
      <c r="B50" s="15" t="s">
        <v>96</v>
      </c>
      <c r="C50" s="16">
        <v>1.5604519068722303E-3</v>
      </c>
      <c r="D50" s="17">
        <v>3.9472954680471101E-2</v>
      </c>
      <c r="E50" s="18">
        <v>16021</v>
      </c>
      <c r="F50" s="19">
        <v>0</v>
      </c>
      <c r="H50" s="15" t="s">
        <v>96</v>
      </c>
      <c r="I50" s="32">
        <v>-2.0274756463946274E-3</v>
      </c>
      <c r="J50" s="26"/>
      <c r="K50" s="3">
        <f t="shared" si="2"/>
        <v>-5.1283515119216153E-2</v>
      </c>
      <c r="L50" s="3">
        <f t="shared" si="1"/>
        <v>8.0150530006276832E-5</v>
      </c>
    </row>
    <row r="51" spans="2:12" ht="24" x14ac:dyDescent="0.2">
      <c r="B51" s="15" t="s">
        <v>97</v>
      </c>
      <c r="C51" s="16">
        <v>5.8922664003495412E-2</v>
      </c>
      <c r="D51" s="17">
        <v>0.23548725022285455</v>
      </c>
      <c r="E51" s="18">
        <v>16021</v>
      </c>
      <c r="F51" s="19">
        <v>0</v>
      </c>
      <c r="H51" s="15" t="s">
        <v>97</v>
      </c>
      <c r="I51" s="32">
        <v>6.1357065754933736E-2</v>
      </c>
      <c r="J51" s="26"/>
      <c r="K51" s="3">
        <f t="shared" si="2"/>
        <v>0.24520114753801409</v>
      </c>
      <c r="L51" s="3">
        <f t="shared" si="1"/>
        <v>-1.5352515969747649E-2</v>
      </c>
    </row>
    <row r="52" spans="2:12" ht="24" x14ac:dyDescent="0.2">
      <c r="B52" s="15" t="s">
        <v>98</v>
      </c>
      <c r="C52" s="16">
        <v>2.7900880094875475E-2</v>
      </c>
      <c r="D52" s="17">
        <v>0.16469400116526361</v>
      </c>
      <c r="E52" s="18">
        <v>16021</v>
      </c>
      <c r="F52" s="19">
        <v>0</v>
      </c>
      <c r="H52" s="15" t="s">
        <v>98</v>
      </c>
      <c r="I52" s="32">
        <v>4.4358931533679771E-2</v>
      </c>
      <c r="J52" s="26"/>
      <c r="K52" s="3">
        <f t="shared" si="2"/>
        <v>0.26182664820044876</v>
      </c>
      <c r="L52" s="3">
        <f t="shared" si="1"/>
        <v>-7.514865271966137E-3</v>
      </c>
    </row>
    <row r="53" spans="2:12" ht="24" x14ac:dyDescent="0.2">
      <c r="B53" s="15" t="s">
        <v>99</v>
      </c>
      <c r="C53" s="16">
        <v>1.0423818737906498E-2</v>
      </c>
      <c r="D53" s="17">
        <v>0.10156675949163439</v>
      </c>
      <c r="E53" s="18">
        <v>16021</v>
      </c>
      <c r="F53" s="19">
        <v>0</v>
      </c>
      <c r="H53" s="15" t="s">
        <v>99</v>
      </c>
      <c r="I53" s="32">
        <v>1.5130718639690118E-2</v>
      </c>
      <c r="J53" s="26"/>
      <c r="K53" s="3">
        <f t="shared" si="2"/>
        <v>0.14742026669118044</v>
      </c>
      <c r="L53" s="3">
        <f t="shared" si="1"/>
        <v>-1.5528689628754343E-3</v>
      </c>
    </row>
    <row r="54" spans="2:12" ht="24" x14ac:dyDescent="0.2">
      <c r="B54" s="15" t="s">
        <v>100</v>
      </c>
      <c r="C54" s="16">
        <v>1.9973784407964546E-3</v>
      </c>
      <c r="D54" s="17">
        <v>4.4648777714838807E-2</v>
      </c>
      <c r="E54" s="18">
        <v>16021</v>
      </c>
      <c r="F54" s="19">
        <v>0</v>
      </c>
      <c r="H54" s="15" t="s">
        <v>100</v>
      </c>
      <c r="I54" s="32">
        <v>2.6358205843415089E-3</v>
      </c>
      <c r="J54" s="26"/>
      <c r="K54" s="3">
        <f t="shared" si="2"/>
        <v>5.8916637537835333E-2</v>
      </c>
      <c r="L54" s="3">
        <f t="shared" si="1"/>
        <v>-1.1791434118523551E-4</v>
      </c>
    </row>
    <row r="55" spans="2:12" ht="24" x14ac:dyDescent="0.2">
      <c r="B55" s="15" t="s">
        <v>101</v>
      </c>
      <c r="C55" s="16">
        <v>0.89750951875663199</v>
      </c>
      <c r="D55" s="17">
        <v>0.30330170533122236</v>
      </c>
      <c r="E55" s="18">
        <v>16021</v>
      </c>
      <c r="F55" s="19">
        <v>0</v>
      </c>
      <c r="H55" s="15" t="s">
        <v>101</v>
      </c>
      <c r="I55" s="32">
        <v>-7.7392028954718264E-2</v>
      </c>
      <c r="J55" s="26"/>
      <c r="K55" s="3">
        <f t="shared" si="2"/>
        <v>-2.6152000310409131E-2</v>
      </c>
      <c r="L55" s="3">
        <f t="shared" si="1"/>
        <v>0.22901316227976445</v>
      </c>
    </row>
    <row r="56" spans="2:12" ht="24" x14ac:dyDescent="0.2">
      <c r="B56" s="15" t="s">
        <v>102</v>
      </c>
      <c r="C56" s="16">
        <v>8.1143499157355968E-4</v>
      </c>
      <c r="D56" s="17">
        <v>2.8475027218607438E-2</v>
      </c>
      <c r="E56" s="18">
        <v>16021</v>
      </c>
      <c r="F56" s="19">
        <v>0</v>
      </c>
      <c r="H56" s="15" t="s">
        <v>102</v>
      </c>
      <c r="I56" s="32">
        <v>-9.8393039541644161E-4</v>
      </c>
      <c r="J56" s="26"/>
      <c r="K56" s="3">
        <f t="shared" si="2"/>
        <v>-3.4526112734385217E-2</v>
      </c>
      <c r="L56" s="3">
        <f t="shared" si="1"/>
        <v>2.8038447373001486E-5</v>
      </c>
    </row>
    <row r="57" spans="2:12" ht="24" x14ac:dyDescent="0.2">
      <c r="B57" s="15" t="s">
        <v>103</v>
      </c>
      <c r="C57" s="16">
        <v>4.3692653392422446E-4</v>
      </c>
      <c r="D57" s="17">
        <v>2.0898872960703935E-2</v>
      </c>
      <c r="E57" s="18">
        <v>16021</v>
      </c>
      <c r="F57" s="19">
        <v>0</v>
      </c>
      <c r="H57" s="15" t="s">
        <v>103</v>
      </c>
      <c r="I57" s="32">
        <v>2.4233441842734038E-3</v>
      </c>
      <c r="J57" s="26"/>
      <c r="K57" s="3">
        <f t="shared" si="2"/>
        <v>0.11590507131427982</v>
      </c>
      <c r="L57" s="3">
        <f t="shared" si="1"/>
        <v>-5.0664137579615257E-5</v>
      </c>
    </row>
    <row r="58" spans="2:12" x14ac:dyDescent="0.2">
      <c r="B58" s="15" t="s">
        <v>104</v>
      </c>
      <c r="C58" s="16">
        <v>0.17214905436614444</v>
      </c>
      <c r="D58" s="17">
        <v>0.37752172578123189</v>
      </c>
      <c r="E58" s="18">
        <v>16021</v>
      </c>
      <c r="F58" s="19">
        <v>0</v>
      </c>
      <c r="H58" s="15" t="s">
        <v>104</v>
      </c>
      <c r="I58" s="32">
        <v>8.4173966660972155E-2</v>
      </c>
      <c r="J58" s="26"/>
      <c r="K58" s="3">
        <f t="shared" si="2"/>
        <v>0.18458142443017692</v>
      </c>
      <c r="L58" s="3">
        <f t="shared" si="1"/>
        <v>-3.838313870002473E-2</v>
      </c>
    </row>
    <row r="59" spans="2:12" x14ac:dyDescent="0.2">
      <c r="B59" s="15" t="s">
        <v>105</v>
      </c>
      <c r="C59" s="16">
        <v>0.16784220710317707</v>
      </c>
      <c r="D59" s="17">
        <v>0.37373776791992047</v>
      </c>
      <c r="E59" s="18">
        <v>16021</v>
      </c>
      <c r="F59" s="19">
        <v>0</v>
      </c>
      <c r="H59" s="15" t="s">
        <v>105</v>
      </c>
      <c r="I59" s="32">
        <v>5.60340918657318E-2</v>
      </c>
      <c r="J59" s="26"/>
      <c r="K59" s="3">
        <f t="shared" si="2"/>
        <v>0.12476450125307186</v>
      </c>
      <c r="L59" s="3">
        <f t="shared" si="1"/>
        <v>-2.5164397229936259E-2</v>
      </c>
    </row>
    <row r="60" spans="2:12" x14ac:dyDescent="0.2">
      <c r="B60" s="15" t="s">
        <v>106</v>
      </c>
      <c r="C60" s="16">
        <v>0.25660071156606956</v>
      </c>
      <c r="D60" s="17">
        <v>0.43677075658144937</v>
      </c>
      <c r="E60" s="18">
        <v>16021</v>
      </c>
      <c r="F60" s="19">
        <v>0</v>
      </c>
      <c r="H60" s="15" t="s">
        <v>106</v>
      </c>
      <c r="I60" s="32">
        <v>4.7504730489496404E-2</v>
      </c>
      <c r="J60" s="26"/>
      <c r="K60" s="3">
        <f t="shared" si="2"/>
        <v>8.0854732856987188E-2</v>
      </c>
      <c r="L60" s="3">
        <f t="shared" si="1"/>
        <v>-2.7908799897151497E-2</v>
      </c>
    </row>
    <row r="61" spans="2:12" x14ac:dyDescent="0.2">
      <c r="B61" s="15" t="s">
        <v>107</v>
      </c>
      <c r="C61" s="16">
        <v>0.15086449035640723</v>
      </c>
      <c r="D61" s="17">
        <v>0.35792791513793315</v>
      </c>
      <c r="E61" s="18">
        <v>16021</v>
      </c>
      <c r="F61" s="19">
        <v>0</v>
      </c>
      <c r="H61" s="15" t="s">
        <v>107</v>
      </c>
      <c r="I61" s="32">
        <v>7.5882900045640925E-2</v>
      </c>
      <c r="J61" s="26"/>
      <c r="K61" s="3">
        <f t="shared" si="2"/>
        <v>0.18002190463031678</v>
      </c>
      <c r="L61" s="3">
        <f t="shared" si="1"/>
        <v>-3.1984191670940583E-2</v>
      </c>
    </row>
    <row r="62" spans="2:12" x14ac:dyDescent="0.2">
      <c r="B62" s="15" t="s">
        <v>108</v>
      </c>
      <c r="C62" s="16">
        <v>2.9523750078022597E-2</v>
      </c>
      <c r="D62" s="17">
        <v>0.16927458988237143</v>
      </c>
      <c r="E62" s="18">
        <v>16021</v>
      </c>
      <c r="F62" s="19">
        <v>0</v>
      </c>
      <c r="H62" s="15" t="s">
        <v>108</v>
      </c>
      <c r="I62" s="32">
        <v>2.6476498485826137E-2</v>
      </c>
      <c r="J62" s="26"/>
      <c r="K62" s="3">
        <f t="shared" si="2"/>
        <v>0.15179368019408429</v>
      </c>
      <c r="L62" s="3">
        <f t="shared" si="1"/>
        <v>-4.6178550766530655E-3</v>
      </c>
    </row>
    <row r="63" spans="2:12" x14ac:dyDescent="0.2">
      <c r="B63" s="15" t="s">
        <v>109</v>
      </c>
      <c r="C63" s="16">
        <v>0.12184008488858374</v>
      </c>
      <c r="D63" s="17">
        <v>0.32711123100068717</v>
      </c>
      <c r="E63" s="18">
        <v>16021</v>
      </c>
      <c r="F63" s="19">
        <v>0</v>
      </c>
      <c r="H63" s="15" t="s">
        <v>109</v>
      </c>
      <c r="I63" s="32">
        <v>7.4353919557212239E-2</v>
      </c>
      <c r="J63" s="26"/>
      <c r="K63" s="3">
        <f t="shared" si="2"/>
        <v>0.19960987425230106</v>
      </c>
      <c r="L63" s="3">
        <f t="shared" si="1"/>
        <v>-2.7694823693261192E-2</v>
      </c>
    </row>
    <row r="64" spans="2:12" x14ac:dyDescent="0.2">
      <c r="B64" s="15" t="s">
        <v>110</v>
      </c>
      <c r="C64" s="16">
        <v>0.11896885337993883</v>
      </c>
      <c r="D64" s="17">
        <v>0.32376196206628793</v>
      </c>
      <c r="E64" s="18">
        <v>16021</v>
      </c>
      <c r="F64" s="19">
        <v>0</v>
      </c>
      <c r="H64" s="15" t="s">
        <v>110</v>
      </c>
      <c r="I64" s="32">
        <v>8.2444467613964442E-2</v>
      </c>
      <c r="J64" s="26"/>
      <c r="K64" s="3">
        <f t="shared" si="2"/>
        <v>0.22435045602898795</v>
      </c>
      <c r="L64" s="3">
        <f t="shared" si="1"/>
        <v>-3.0294861437566489E-2</v>
      </c>
    </row>
    <row r="65" spans="2:12" x14ac:dyDescent="0.2">
      <c r="B65" s="15" t="s">
        <v>111</v>
      </c>
      <c r="C65" s="16">
        <v>0.12152799450720929</v>
      </c>
      <c r="D65" s="17">
        <v>0.32675006528224293</v>
      </c>
      <c r="E65" s="18">
        <v>16021</v>
      </c>
      <c r="F65" s="19">
        <v>0</v>
      </c>
      <c r="H65" s="15" t="s">
        <v>111</v>
      </c>
      <c r="I65" s="32">
        <v>3.9774397068548809E-2</v>
      </c>
      <c r="J65" s="26"/>
      <c r="K65" s="3">
        <f t="shared" si="2"/>
        <v>0.10693400881157676</v>
      </c>
      <c r="L65" s="3">
        <f t="shared" si="1"/>
        <v>-1.4793272357264457E-2</v>
      </c>
    </row>
    <row r="66" spans="2:12" x14ac:dyDescent="0.2">
      <c r="B66" s="15" t="s">
        <v>112</v>
      </c>
      <c r="C66" s="16">
        <v>0.59890144185756189</v>
      </c>
      <c r="D66" s="17">
        <v>0.49013620526482216</v>
      </c>
      <c r="E66" s="18">
        <v>16021</v>
      </c>
      <c r="F66" s="19">
        <v>0</v>
      </c>
      <c r="H66" s="15" t="s">
        <v>112</v>
      </c>
      <c r="I66" s="32">
        <v>4.9232232546652703E-2</v>
      </c>
      <c r="J66" s="26"/>
      <c r="K66" s="3">
        <f t="shared" si="2"/>
        <v>4.0288754996024544E-2</v>
      </c>
      <c r="L66" s="3">
        <f t="shared" si="1"/>
        <v>-6.0157268002934236E-2</v>
      </c>
    </row>
    <row r="67" spans="2:12" x14ac:dyDescent="0.2">
      <c r="B67" s="15" t="s">
        <v>113</v>
      </c>
      <c r="C67" s="16">
        <v>6.9908245427875914E-3</v>
      </c>
      <c r="D67" s="17">
        <v>8.3320983223877307E-2</v>
      </c>
      <c r="E67" s="18">
        <v>16021</v>
      </c>
      <c r="F67" s="19">
        <v>0</v>
      </c>
      <c r="H67" s="15" t="s">
        <v>113</v>
      </c>
      <c r="I67" s="32">
        <v>1.8548593543725695E-2</v>
      </c>
      <c r="J67" s="26"/>
      <c r="K67" s="3">
        <f t="shared" si="2"/>
        <v>0.22105984432823775</v>
      </c>
      <c r="L67" s="3">
        <f t="shared" si="1"/>
        <v>-1.5562701970433484E-3</v>
      </c>
    </row>
    <row r="68" spans="2:12" x14ac:dyDescent="0.2">
      <c r="B68" s="15" t="s">
        <v>114</v>
      </c>
      <c r="C68" s="16">
        <v>5.9921353223893635E-3</v>
      </c>
      <c r="D68" s="17">
        <v>7.7179021996074432E-2</v>
      </c>
      <c r="E68" s="18">
        <v>16021</v>
      </c>
      <c r="F68" s="19">
        <v>0</v>
      </c>
      <c r="H68" s="15" t="s">
        <v>114</v>
      </c>
      <c r="I68" s="32">
        <v>1.0858488507236095E-2</v>
      </c>
      <c r="J68" s="26"/>
      <c r="K68" s="3">
        <f t="shared" si="2"/>
        <v>0.13984918045804096</v>
      </c>
      <c r="L68" s="3">
        <f t="shared" si="1"/>
        <v>-8.4304686492759381E-4</v>
      </c>
    </row>
    <row r="69" spans="2:12" x14ac:dyDescent="0.2">
      <c r="B69" s="15" t="s">
        <v>115</v>
      </c>
      <c r="C69" s="16">
        <v>5.8236065164471634E-2</v>
      </c>
      <c r="D69" s="17">
        <v>0.23419660413498886</v>
      </c>
      <c r="E69" s="18">
        <v>16021</v>
      </c>
      <c r="F69" s="19">
        <v>0</v>
      </c>
      <c r="H69" s="15" t="s">
        <v>115</v>
      </c>
      <c r="I69" s="32">
        <v>5.4647135805491819E-2</v>
      </c>
      <c r="J69" s="26"/>
      <c r="K69" s="3">
        <f t="shared" si="2"/>
        <v>0.21974999096915884</v>
      </c>
      <c r="L69" s="3">
        <f t="shared" si="1"/>
        <v>-1.3588728895428498E-2</v>
      </c>
    </row>
    <row r="70" spans="2:12" x14ac:dyDescent="0.2">
      <c r="B70" s="15" t="s">
        <v>116</v>
      </c>
      <c r="C70" s="16">
        <v>3.3393670807065727E-2</v>
      </c>
      <c r="D70" s="17">
        <v>0.17966788373782819</v>
      </c>
      <c r="E70" s="18">
        <v>16021</v>
      </c>
      <c r="F70" s="19">
        <v>0</v>
      </c>
      <c r="H70" s="15" t="s">
        <v>116</v>
      </c>
      <c r="I70" s="32">
        <v>1.7090238184373129E-2</v>
      </c>
      <c r="J70" s="26"/>
      <c r="K70" s="3">
        <f t="shared" si="2"/>
        <v>9.1944826491835177E-2</v>
      </c>
      <c r="L70" s="3">
        <f t="shared" ref="L70:L105" si="3">((0-C70)/D70)*I70</f>
        <v>-3.1764485453397791E-3</v>
      </c>
    </row>
    <row r="71" spans="2:12" x14ac:dyDescent="0.2">
      <c r="B71" s="15" t="s">
        <v>117</v>
      </c>
      <c r="C71" s="16">
        <v>0.452406216840397</v>
      </c>
      <c r="D71" s="17">
        <v>0.49774521183173676</v>
      </c>
      <c r="E71" s="18">
        <v>16021</v>
      </c>
      <c r="F71" s="19">
        <v>0</v>
      </c>
      <c r="H71" s="15" t="s">
        <v>117</v>
      </c>
      <c r="I71" s="32">
        <v>6.2011342947399614E-2</v>
      </c>
      <c r="J71" s="26"/>
      <c r="K71" s="3">
        <f t="shared" si="2"/>
        <v>6.8221702743075957E-2</v>
      </c>
      <c r="L71" s="3">
        <f t="shared" si="3"/>
        <v>-5.6362806506533067E-2</v>
      </c>
    </row>
    <row r="72" spans="2:12" ht="24" x14ac:dyDescent="0.2">
      <c r="B72" s="15" t="s">
        <v>118</v>
      </c>
      <c r="C72" s="16">
        <v>0.15261219649210411</v>
      </c>
      <c r="D72" s="17">
        <v>0.35962450763321996</v>
      </c>
      <c r="E72" s="18">
        <v>16021</v>
      </c>
      <c r="F72" s="19">
        <v>0</v>
      </c>
      <c r="H72" s="15" t="s">
        <v>118</v>
      </c>
      <c r="I72" s="32">
        <v>-2.4774377129460252E-2</v>
      </c>
      <c r="J72" s="26"/>
      <c r="K72" s="3">
        <f t="shared" si="2"/>
        <v>-5.8376180080643429E-2</v>
      </c>
      <c r="L72" s="3">
        <f t="shared" si="3"/>
        <v>1.0513388354240805E-2</v>
      </c>
    </row>
    <row r="73" spans="2:12" ht="24" x14ac:dyDescent="0.2">
      <c r="B73" s="15" t="s">
        <v>119</v>
      </c>
      <c r="C73" s="16">
        <v>0.26508956993945448</v>
      </c>
      <c r="D73" s="17">
        <v>0.44139466548181983</v>
      </c>
      <c r="E73" s="18">
        <v>16021</v>
      </c>
      <c r="F73" s="19">
        <v>0</v>
      </c>
      <c r="H73" s="15" t="s">
        <v>119</v>
      </c>
      <c r="I73" s="32">
        <v>1.5945160947114522E-2</v>
      </c>
      <c r="J73" s="26"/>
      <c r="K73" s="3">
        <f t="shared" si="2"/>
        <v>2.6548270755010293E-2</v>
      </c>
      <c r="L73" s="3">
        <f t="shared" si="3"/>
        <v>-9.5762277812577474E-3</v>
      </c>
    </row>
    <row r="74" spans="2:12" ht="24" x14ac:dyDescent="0.2">
      <c r="B74" s="15" t="s">
        <v>120</v>
      </c>
      <c r="C74" s="16">
        <v>0.39030023094688221</v>
      </c>
      <c r="D74" s="17">
        <v>0.48783277357548827</v>
      </c>
      <c r="E74" s="18">
        <v>16021</v>
      </c>
      <c r="F74" s="19">
        <v>0</v>
      </c>
      <c r="H74" s="15" t="s">
        <v>120</v>
      </c>
      <c r="I74" s="32">
        <v>-5.0059560125853747E-2</v>
      </c>
      <c r="J74" s="26"/>
      <c r="K74" s="3">
        <f t="shared" si="2"/>
        <v>-6.2565091770962714E-2</v>
      </c>
      <c r="L74" s="3">
        <f t="shared" si="3"/>
        <v>4.0051138292775366E-2</v>
      </c>
    </row>
    <row r="75" spans="2:12" ht="24" x14ac:dyDescent="0.2">
      <c r="B75" s="15" t="s">
        <v>121</v>
      </c>
      <c r="C75" s="16">
        <v>7.6961488046938392E-2</v>
      </c>
      <c r="D75" s="17">
        <v>0.26653864966019475</v>
      </c>
      <c r="E75" s="18">
        <v>16021</v>
      </c>
      <c r="F75" s="19">
        <v>0</v>
      </c>
      <c r="H75" s="15" t="s">
        <v>121</v>
      </c>
      <c r="I75" s="32">
        <v>5.1445104198419807E-2</v>
      </c>
      <c r="J75" s="26"/>
      <c r="K75" s="3">
        <f t="shared" si="2"/>
        <v>0.17815732347679564</v>
      </c>
      <c r="L75" s="3">
        <f t="shared" si="3"/>
        <v>-1.4854475239849134E-2</v>
      </c>
    </row>
    <row r="76" spans="2:12" ht="24" x14ac:dyDescent="0.2">
      <c r="B76" s="15" t="s">
        <v>122</v>
      </c>
      <c r="C76" s="16">
        <v>1.3731976780475626E-3</v>
      </c>
      <c r="D76" s="17">
        <v>3.7032385909970496E-2</v>
      </c>
      <c r="E76" s="18">
        <v>16021</v>
      </c>
      <c r="F76" s="19">
        <v>0</v>
      </c>
      <c r="H76" s="15" t="s">
        <v>122</v>
      </c>
      <c r="I76" s="32">
        <v>2.8283298023148501E-3</v>
      </c>
      <c r="J76" s="26"/>
      <c r="K76" s="3">
        <f t="shared" si="2"/>
        <v>7.6269618524285057E-2</v>
      </c>
      <c r="L76" s="3">
        <f t="shared" si="3"/>
        <v>-1.0487728030091077E-4</v>
      </c>
    </row>
    <row r="77" spans="2:12" ht="24" x14ac:dyDescent="0.2">
      <c r="B77" s="15" t="s">
        <v>123</v>
      </c>
      <c r="C77" s="16">
        <v>9.4875475937831587E-3</v>
      </c>
      <c r="D77" s="17">
        <v>9.6943904641032322E-2</v>
      </c>
      <c r="E77" s="18">
        <v>16021</v>
      </c>
      <c r="F77" s="19">
        <v>0</v>
      </c>
      <c r="H77" s="15" t="s">
        <v>123</v>
      </c>
      <c r="I77" s="32">
        <v>2.610299118660277E-2</v>
      </c>
      <c r="J77" s="26"/>
      <c r="K77" s="3">
        <f t="shared" si="2"/>
        <v>0.26670411008425887</v>
      </c>
      <c r="L77" s="3">
        <f t="shared" si="3"/>
        <v>-2.5546048731997818E-3</v>
      </c>
    </row>
    <row r="78" spans="2:12" ht="24" x14ac:dyDescent="0.2">
      <c r="B78" s="15" t="s">
        <v>124</v>
      </c>
      <c r="C78" s="16">
        <v>5.018413332501092E-2</v>
      </c>
      <c r="D78" s="17">
        <v>0.21833154026291593</v>
      </c>
      <c r="E78" s="18">
        <v>16021</v>
      </c>
      <c r="F78" s="19">
        <v>0</v>
      </c>
      <c r="H78" s="15" t="s">
        <v>124</v>
      </c>
      <c r="I78" s="32">
        <v>3.2913548564319196E-2</v>
      </c>
      <c r="J78" s="26"/>
      <c r="K78" s="3">
        <f t="shared" si="2"/>
        <v>0.14318504150761982</v>
      </c>
      <c r="L78" s="3">
        <f t="shared" si="3"/>
        <v>-7.5652739286407511E-3</v>
      </c>
    </row>
    <row r="79" spans="2:12" ht="24" x14ac:dyDescent="0.2">
      <c r="B79" s="15" t="s">
        <v>125</v>
      </c>
      <c r="C79" s="16">
        <v>1.9349603645215656E-3</v>
      </c>
      <c r="D79" s="17">
        <v>4.3946977634869523E-2</v>
      </c>
      <c r="E79" s="18">
        <v>16021</v>
      </c>
      <c r="F79" s="19">
        <v>0</v>
      </c>
      <c r="H79" s="15" t="s">
        <v>125</v>
      </c>
      <c r="I79" s="32">
        <v>5.9606433398745684E-3</v>
      </c>
      <c r="J79" s="26"/>
      <c r="K79" s="3">
        <f t="shared" si="2"/>
        <v>0.13537016767552562</v>
      </c>
      <c r="L79" s="3">
        <f t="shared" si="3"/>
        <v>-2.6244372720083141E-4</v>
      </c>
    </row>
    <row r="80" spans="2:12" ht="24" x14ac:dyDescent="0.2">
      <c r="B80" s="15" t="s">
        <v>126</v>
      </c>
      <c r="C80" s="16">
        <v>4.3505399163597781E-2</v>
      </c>
      <c r="D80" s="17">
        <v>0.20399822781765342</v>
      </c>
      <c r="E80" s="18">
        <v>16021</v>
      </c>
      <c r="F80" s="19">
        <v>0</v>
      </c>
      <c r="H80" s="15" t="s">
        <v>126</v>
      </c>
      <c r="I80" s="32">
        <v>1.2366330157235787E-2</v>
      </c>
      <c r="J80" s="26"/>
      <c r="K80" s="3">
        <f t="shared" si="2"/>
        <v>5.7982503838853533E-2</v>
      </c>
      <c r="L80" s="3">
        <f t="shared" si="3"/>
        <v>-2.6372882521326622E-3</v>
      </c>
    </row>
    <row r="81" spans="2:12" ht="24" x14ac:dyDescent="0.2">
      <c r="B81" s="15" t="s">
        <v>127</v>
      </c>
      <c r="C81" s="16">
        <v>1.9349603645215656E-3</v>
      </c>
      <c r="D81" s="17">
        <v>4.3946977634868913E-2</v>
      </c>
      <c r="E81" s="18">
        <v>16021</v>
      </c>
      <c r="F81" s="19">
        <v>0</v>
      </c>
      <c r="H81" s="15" t="s">
        <v>127</v>
      </c>
      <c r="I81" s="32">
        <v>-4.1978935484226034E-4</v>
      </c>
      <c r="J81" s="26"/>
      <c r="K81" s="3">
        <f t="shared" si="2"/>
        <v>-9.5336949575973318E-3</v>
      </c>
      <c r="L81" s="3">
        <f t="shared" si="3"/>
        <v>1.8483085909037983E-5</v>
      </c>
    </row>
    <row r="82" spans="2:12" ht="24" x14ac:dyDescent="0.2">
      <c r="B82" s="15" t="s">
        <v>128</v>
      </c>
      <c r="C82" s="16">
        <v>2.3718868984457897E-3</v>
      </c>
      <c r="D82" s="17">
        <v>4.8645747580534804E-2</v>
      </c>
      <c r="E82" s="18">
        <v>16021</v>
      </c>
      <c r="F82" s="19">
        <v>0</v>
      </c>
      <c r="H82" s="15" t="s">
        <v>128</v>
      </c>
      <c r="I82" s="32">
        <v>-2.2193904030339169E-3</v>
      </c>
      <c r="J82" s="26"/>
      <c r="K82" s="3">
        <f t="shared" ref="K82:K105" si="4">((1-C82)/D82)*I82</f>
        <v>-4.5515309562235796E-2</v>
      </c>
      <c r="L82" s="3">
        <f t="shared" si="3"/>
        <v>1.0821383741256085E-4</v>
      </c>
    </row>
    <row r="83" spans="2:12" ht="24" x14ac:dyDescent="0.2">
      <c r="B83" s="15" t="s">
        <v>129</v>
      </c>
      <c r="C83" s="16">
        <v>0.45633855564571502</v>
      </c>
      <c r="D83" s="17">
        <v>0.49810557593111349</v>
      </c>
      <c r="E83" s="18">
        <v>16021</v>
      </c>
      <c r="F83" s="19">
        <v>0</v>
      </c>
      <c r="H83" s="15" t="s">
        <v>129</v>
      </c>
      <c r="I83" s="32">
        <v>-6.0750506903899208E-2</v>
      </c>
      <c r="J83" s="26"/>
      <c r="K83" s="3">
        <f t="shared" si="4"/>
        <v>-6.6306642456049197E-2</v>
      </c>
      <c r="L83" s="3">
        <f t="shared" si="3"/>
        <v>5.5656471067299158E-2</v>
      </c>
    </row>
    <row r="84" spans="2:12" ht="24" x14ac:dyDescent="0.2">
      <c r="B84" s="15" t="s">
        <v>130</v>
      </c>
      <c r="C84" s="16">
        <v>5.1682167155608263E-2</v>
      </c>
      <c r="D84" s="17">
        <v>0.22139146353132316</v>
      </c>
      <c r="E84" s="18">
        <v>16021</v>
      </c>
      <c r="F84" s="19">
        <v>0</v>
      </c>
      <c r="H84" s="15" t="s">
        <v>130</v>
      </c>
      <c r="I84" s="32">
        <v>-1.4160293627589065E-2</v>
      </c>
      <c r="J84" s="26"/>
      <c r="K84" s="3">
        <f t="shared" si="4"/>
        <v>-6.0654818172136124E-2</v>
      </c>
      <c r="L84" s="3">
        <f t="shared" si="3"/>
        <v>3.3056137330697501E-3</v>
      </c>
    </row>
    <row r="85" spans="2:12" ht="24" x14ac:dyDescent="0.2">
      <c r="B85" s="15" t="s">
        <v>131</v>
      </c>
      <c r="C85" s="16">
        <v>1.2109106797328507E-2</v>
      </c>
      <c r="D85" s="17">
        <v>0.10937651965238375</v>
      </c>
      <c r="E85" s="18">
        <v>16021</v>
      </c>
      <c r="F85" s="19">
        <v>0</v>
      </c>
      <c r="H85" s="15" t="s">
        <v>131</v>
      </c>
      <c r="I85" s="32">
        <v>1.7349751264824664E-3</v>
      </c>
      <c r="J85" s="26"/>
      <c r="K85" s="3">
        <f t="shared" si="4"/>
        <v>1.5670329727371497E-2</v>
      </c>
      <c r="L85" s="3">
        <f t="shared" si="3"/>
        <v>-1.9207960871359513E-4</v>
      </c>
    </row>
    <row r="86" spans="2:12" ht="24" x14ac:dyDescent="0.2">
      <c r="B86" s="15" t="s">
        <v>132</v>
      </c>
      <c r="C86" s="16">
        <v>0.44853629611135382</v>
      </c>
      <c r="D86" s="17">
        <v>0.49735995752553203</v>
      </c>
      <c r="E86" s="18">
        <v>16021</v>
      </c>
      <c r="F86" s="19">
        <v>0</v>
      </c>
      <c r="H86" s="15" t="s">
        <v>132</v>
      </c>
      <c r="I86" s="32">
        <v>6.7483364780012919E-2</v>
      </c>
      <c r="J86" s="26"/>
      <c r="K86" s="3">
        <f t="shared" si="4"/>
        <v>7.4824331411006528E-2</v>
      </c>
      <c r="L86" s="3">
        <f t="shared" si="3"/>
        <v>-6.0858816697169534E-2</v>
      </c>
    </row>
    <row r="87" spans="2:12" ht="24" x14ac:dyDescent="0.2">
      <c r="B87" s="15" t="s">
        <v>133</v>
      </c>
      <c r="C87" s="16">
        <v>1.8413332501092318E-2</v>
      </c>
      <c r="D87" s="17">
        <v>0.13444482109628367</v>
      </c>
      <c r="E87" s="18">
        <v>16021</v>
      </c>
      <c r="F87" s="19">
        <v>0</v>
      </c>
      <c r="H87" s="15" t="s">
        <v>133</v>
      </c>
      <c r="I87" s="32">
        <v>-1.5207612180555199E-3</v>
      </c>
      <c r="J87" s="26"/>
      <c r="K87" s="3">
        <f t="shared" si="4"/>
        <v>-1.110313453445445E-2</v>
      </c>
      <c r="L87" s="3">
        <f t="shared" si="3"/>
        <v>2.0828085257942663E-4</v>
      </c>
    </row>
    <row r="88" spans="2:12" ht="24" x14ac:dyDescent="0.2">
      <c r="B88" s="15" t="s">
        <v>134</v>
      </c>
      <c r="C88" s="16">
        <v>3.1209038137444602E-4</v>
      </c>
      <c r="D88" s="17">
        <v>1.7663874325457924E-2</v>
      </c>
      <c r="E88" s="18">
        <v>16021</v>
      </c>
      <c r="F88" s="19">
        <v>0</v>
      </c>
      <c r="H88" s="15" t="s">
        <v>134</v>
      </c>
      <c r="I88" s="32">
        <v>2.3197223523346456E-3</v>
      </c>
      <c r="J88" s="26"/>
      <c r="K88" s="3">
        <f t="shared" si="4"/>
        <v>0.13128481026151687</v>
      </c>
      <c r="L88" s="3">
        <f t="shared" si="3"/>
        <v>-4.0985517689034979E-5</v>
      </c>
    </row>
    <row r="89" spans="2:12" ht="24" x14ac:dyDescent="0.2">
      <c r="B89" s="15" t="s">
        <v>135</v>
      </c>
      <c r="C89" s="16">
        <v>3.4954122713937957E-3</v>
      </c>
      <c r="D89" s="17">
        <v>5.902043537885629E-2</v>
      </c>
      <c r="E89" s="18">
        <v>16021</v>
      </c>
      <c r="F89" s="19">
        <v>0</v>
      </c>
      <c r="H89" s="15" t="s">
        <v>135</v>
      </c>
      <c r="I89" s="32">
        <v>-1.0869778463028217E-3</v>
      </c>
      <c r="J89" s="26"/>
      <c r="K89" s="3">
        <f t="shared" si="4"/>
        <v>-1.8352599462323919E-2</v>
      </c>
      <c r="L89" s="3">
        <f t="shared" si="3"/>
        <v>6.4374918251809555E-5</v>
      </c>
    </row>
    <row r="90" spans="2:12" ht="24" x14ac:dyDescent="0.2">
      <c r="B90" s="15" t="s">
        <v>136</v>
      </c>
      <c r="C90" s="16">
        <v>5.1182822545409153E-3</v>
      </c>
      <c r="D90" s="17">
        <v>7.1361076920974986E-2</v>
      </c>
      <c r="E90" s="18">
        <v>16021</v>
      </c>
      <c r="F90" s="19">
        <v>0</v>
      </c>
      <c r="H90" s="15" t="s">
        <v>136</v>
      </c>
      <c r="I90" s="32">
        <v>-3.7329205696247396E-3</v>
      </c>
      <c r="J90" s="26"/>
      <c r="K90" s="3">
        <f t="shared" si="4"/>
        <v>-5.2042578233905915E-2</v>
      </c>
      <c r="L90" s="3">
        <f t="shared" si="3"/>
        <v>2.6773896826527916E-4</v>
      </c>
    </row>
    <row r="91" spans="2:12" ht="24" x14ac:dyDescent="0.2">
      <c r="B91" s="15" t="s">
        <v>137</v>
      </c>
      <c r="C91" s="16">
        <v>0.22632794457274827</v>
      </c>
      <c r="D91" s="17">
        <v>0.41846688804577603</v>
      </c>
      <c r="E91" s="18">
        <v>16021</v>
      </c>
      <c r="F91" s="19">
        <v>0</v>
      </c>
      <c r="H91" s="15" t="s">
        <v>137</v>
      </c>
      <c r="I91" s="32">
        <v>-3.1267541846788489E-2</v>
      </c>
      <c r="J91" s="26"/>
      <c r="K91" s="3">
        <f t="shared" si="4"/>
        <v>-5.7808213886964041E-2</v>
      </c>
      <c r="L91" s="3">
        <f t="shared" si="3"/>
        <v>1.6911059584843215E-2</v>
      </c>
    </row>
    <row r="92" spans="2:12" ht="24" x14ac:dyDescent="0.2">
      <c r="B92" s="15" t="s">
        <v>138</v>
      </c>
      <c r="C92" s="16">
        <v>0.39392047937082575</v>
      </c>
      <c r="D92" s="17">
        <v>0.48863282571907568</v>
      </c>
      <c r="E92" s="18">
        <v>16021</v>
      </c>
      <c r="F92" s="19">
        <v>0</v>
      </c>
      <c r="H92" s="15" t="s">
        <v>138</v>
      </c>
      <c r="I92" s="32">
        <v>-4.4578359384844432E-2</v>
      </c>
      <c r="J92" s="26"/>
      <c r="K92" s="3">
        <f t="shared" si="4"/>
        <v>-5.5293114306517635E-2</v>
      </c>
      <c r="L92" s="3">
        <f t="shared" si="3"/>
        <v>3.5937677073988955E-2</v>
      </c>
    </row>
    <row r="93" spans="2:12" ht="24" x14ac:dyDescent="0.2">
      <c r="B93" s="15" t="s">
        <v>139</v>
      </c>
      <c r="C93" s="16">
        <v>4.0946258036327322E-2</v>
      </c>
      <c r="D93" s="17">
        <v>0.19817192858453109</v>
      </c>
      <c r="E93" s="18">
        <v>16021</v>
      </c>
      <c r="F93" s="19">
        <v>0</v>
      </c>
      <c r="H93" s="15" t="s">
        <v>139</v>
      </c>
      <c r="I93" s="32">
        <v>1.983593541300991E-2</v>
      </c>
      <c r="J93" s="26"/>
      <c r="K93" s="3">
        <f t="shared" si="4"/>
        <v>9.5996078854741693E-2</v>
      </c>
      <c r="L93" s="3">
        <f t="shared" si="3"/>
        <v>-4.0984983878106437E-3</v>
      </c>
    </row>
    <row r="94" spans="2:12" ht="24" x14ac:dyDescent="0.2">
      <c r="B94" s="15" t="s">
        <v>140</v>
      </c>
      <c r="C94" s="16">
        <v>3.6202484239435738E-3</v>
      </c>
      <c r="D94" s="17">
        <v>6.0061363539512649E-2</v>
      </c>
      <c r="E94" s="18">
        <v>16021</v>
      </c>
      <c r="F94" s="19">
        <v>0</v>
      </c>
      <c r="H94" s="15" t="s">
        <v>140</v>
      </c>
      <c r="I94" s="32">
        <v>1.498581676899478E-3</v>
      </c>
      <c r="J94" s="26"/>
      <c r="K94" s="3">
        <f t="shared" si="4"/>
        <v>2.4860515162351035E-2</v>
      </c>
      <c r="L94" s="3">
        <f t="shared" si="3"/>
        <v>-9.032825154522083E-5</v>
      </c>
    </row>
    <row r="95" spans="2:12" ht="24" x14ac:dyDescent="0.2">
      <c r="B95" s="15" t="s">
        <v>141</v>
      </c>
      <c r="C95" s="16">
        <v>2.0722801323263214E-2</v>
      </c>
      <c r="D95" s="17">
        <v>0.14245923480268372</v>
      </c>
      <c r="E95" s="18">
        <v>16021</v>
      </c>
      <c r="F95" s="19">
        <v>0</v>
      </c>
      <c r="H95" s="15" t="s">
        <v>141</v>
      </c>
      <c r="I95" s="32">
        <v>-1.2813008918836528E-3</v>
      </c>
      <c r="J95" s="26"/>
      <c r="K95" s="3">
        <f t="shared" si="4"/>
        <v>-8.8077740260485409E-3</v>
      </c>
      <c r="L95" s="3">
        <f t="shared" si="3"/>
        <v>1.8638415301473104E-4</v>
      </c>
    </row>
    <row r="96" spans="2:12" ht="24" x14ac:dyDescent="0.2">
      <c r="B96" s="15" t="s">
        <v>142</v>
      </c>
      <c r="C96" s="16">
        <v>2.1222145933462331E-3</v>
      </c>
      <c r="D96" s="17">
        <v>4.6020028142661609E-2</v>
      </c>
      <c r="E96" s="18">
        <v>16021</v>
      </c>
      <c r="F96" s="19">
        <v>0</v>
      </c>
      <c r="H96" s="15" t="s">
        <v>142</v>
      </c>
      <c r="I96" s="32">
        <v>1.1106133039676728E-2</v>
      </c>
      <c r="J96" s="26"/>
      <c r="K96" s="3">
        <f t="shared" si="4"/>
        <v>0.2408204403462868</v>
      </c>
      <c r="L96" s="3">
        <f t="shared" si="3"/>
        <v>-5.1215956538273302E-4</v>
      </c>
    </row>
    <row r="97" spans="2:13" ht="24" x14ac:dyDescent="0.2">
      <c r="B97" s="15" t="s">
        <v>143</v>
      </c>
      <c r="C97" s="16">
        <v>4.9934461019911366E-4</v>
      </c>
      <c r="D97" s="17">
        <v>2.2341137385332853E-2</v>
      </c>
      <c r="E97" s="18">
        <v>16021</v>
      </c>
      <c r="F97" s="19">
        <v>0</v>
      </c>
      <c r="H97" s="15" t="s">
        <v>143</v>
      </c>
      <c r="I97" s="32">
        <v>5.7511384270175206E-3</v>
      </c>
      <c r="J97" s="26"/>
      <c r="K97" s="3">
        <f t="shared" si="4"/>
        <v>0.25729516487442872</v>
      </c>
      <c r="L97" s="3">
        <f t="shared" si="3"/>
        <v>-1.2854314113504214E-4</v>
      </c>
    </row>
    <row r="98" spans="2:13" ht="24" x14ac:dyDescent="0.2">
      <c r="B98" s="15" t="s">
        <v>144</v>
      </c>
      <c r="C98" s="16">
        <v>1.0673491043006054E-2</v>
      </c>
      <c r="D98" s="17">
        <v>0.1027629640532111</v>
      </c>
      <c r="E98" s="18">
        <v>16021</v>
      </c>
      <c r="F98" s="19">
        <v>0</v>
      </c>
      <c r="H98" s="15" t="s">
        <v>144</v>
      </c>
      <c r="I98" s="32">
        <v>2.2933711906033695E-2</v>
      </c>
      <c r="J98" s="26"/>
      <c r="K98" s="3">
        <f t="shared" si="4"/>
        <v>0.22078897145934151</v>
      </c>
      <c r="L98" s="3">
        <f t="shared" si="3"/>
        <v>-2.3820135091197092E-3</v>
      </c>
    </row>
    <row r="99" spans="2:13" ht="24" x14ac:dyDescent="0.2">
      <c r="B99" s="15" t="s">
        <v>145</v>
      </c>
      <c r="C99" s="16">
        <v>3.6826665002184632E-3</v>
      </c>
      <c r="D99" s="17">
        <v>6.0575023734250701E-2</v>
      </c>
      <c r="E99" s="18">
        <v>16021</v>
      </c>
      <c r="F99" s="19">
        <v>0</v>
      </c>
      <c r="H99" s="15" t="s">
        <v>145</v>
      </c>
      <c r="I99" s="32">
        <v>1.1314276193741191E-2</v>
      </c>
      <c r="J99" s="26"/>
      <c r="K99" s="3">
        <f t="shared" si="4"/>
        <v>0.18609335651740658</v>
      </c>
      <c r="L99" s="3">
        <f t="shared" si="3"/>
        <v>-6.8785290280209174E-4</v>
      </c>
    </row>
    <row r="100" spans="2:13" ht="24" x14ac:dyDescent="0.2">
      <c r="B100" s="15" t="s">
        <v>146</v>
      </c>
      <c r="C100" s="16">
        <v>0.13270083016041448</v>
      </c>
      <c r="D100" s="17">
        <v>0.33926170438520292</v>
      </c>
      <c r="E100" s="18">
        <v>16021</v>
      </c>
      <c r="F100" s="19">
        <v>0</v>
      </c>
      <c r="H100" s="15" t="s">
        <v>146</v>
      </c>
      <c r="I100" s="32">
        <v>3.2562660912658727E-2</v>
      </c>
      <c r="J100" s="26"/>
      <c r="K100" s="3">
        <f t="shared" si="4"/>
        <v>8.3244198836102429E-2</v>
      </c>
      <c r="L100" s="3">
        <f t="shared" si="3"/>
        <v>-1.2736751833433162E-2</v>
      </c>
    </row>
    <row r="101" spans="2:13" ht="24" x14ac:dyDescent="0.2">
      <c r="B101" s="15" t="s">
        <v>147</v>
      </c>
      <c r="C101" s="16">
        <v>6.1356968978216089E-2</v>
      </c>
      <c r="D101" s="17">
        <v>0.23999142976457968</v>
      </c>
      <c r="E101" s="18">
        <v>16021</v>
      </c>
      <c r="F101" s="19">
        <v>0</v>
      </c>
      <c r="H101" s="15" t="s">
        <v>147</v>
      </c>
      <c r="I101" s="32">
        <v>4.0278618094905301E-2</v>
      </c>
      <c r="J101" s="26"/>
      <c r="K101" s="3">
        <f t="shared" si="4"/>
        <v>0.15753580955394081</v>
      </c>
      <c r="L101" s="3">
        <f t="shared" si="3"/>
        <v>-1.0297759063141627E-2</v>
      </c>
    </row>
    <row r="102" spans="2:13" ht="24" x14ac:dyDescent="0.2">
      <c r="B102" s="15" t="s">
        <v>148</v>
      </c>
      <c r="C102" s="16">
        <v>8.7884651395044006E-2</v>
      </c>
      <c r="D102" s="17">
        <v>0.28313590949961914</v>
      </c>
      <c r="E102" s="18">
        <v>16021</v>
      </c>
      <c r="F102" s="19">
        <v>0</v>
      </c>
      <c r="H102" s="15" t="s">
        <v>148</v>
      </c>
      <c r="I102" s="32">
        <v>2.3836264550239142E-2</v>
      </c>
      <c r="J102" s="26"/>
      <c r="K102" s="3">
        <f t="shared" si="4"/>
        <v>7.6787938301801931E-2</v>
      </c>
      <c r="L102" s="3">
        <f t="shared" si="3"/>
        <v>-7.3987146464748596E-3</v>
      </c>
    </row>
    <row r="103" spans="2:13" ht="24" x14ac:dyDescent="0.2">
      <c r="B103" s="15" t="s">
        <v>149</v>
      </c>
      <c r="C103" s="16">
        <v>4.0571749578677983E-3</v>
      </c>
      <c r="D103" s="17">
        <v>6.356859695310027E-2</v>
      </c>
      <c r="E103" s="18">
        <v>16021</v>
      </c>
      <c r="F103" s="19">
        <v>0</v>
      </c>
      <c r="H103" s="15" t="s">
        <v>149</v>
      </c>
      <c r="I103" s="32">
        <v>-6.8668273632111111E-5</v>
      </c>
      <c r="J103" s="26"/>
      <c r="K103" s="3">
        <f t="shared" si="4"/>
        <v>-1.0758405519377362E-3</v>
      </c>
      <c r="L103" s="3">
        <f t="shared" si="3"/>
        <v>4.3826545422382086E-6</v>
      </c>
    </row>
    <row r="104" spans="2:13" x14ac:dyDescent="0.2">
      <c r="B104" s="15" t="s">
        <v>150</v>
      </c>
      <c r="C104" s="16">
        <v>0.53205168216715559</v>
      </c>
      <c r="D104" s="17">
        <v>0.49898720528351131</v>
      </c>
      <c r="E104" s="18">
        <v>16021</v>
      </c>
      <c r="F104" s="19">
        <v>0</v>
      </c>
      <c r="H104" s="15" t="s">
        <v>150</v>
      </c>
      <c r="I104" s="32">
        <v>-2.00109662669813E-2</v>
      </c>
      <c r="J104" s="26"/>
      <c r="K104" s="3">
        <f t="shared" si="4"/>
        <v>-1.876620863960482E-2</v>
      </c>
      <c r="L104" s="3">
        <f t="shared" si="3"/>
        <v>2.1336956441775572E-2</v>
      </c>
    </row>
    <row r="105" spans="2:13" x14ac:dyDescent="0.2">
      <c r="B105" s="15" t="s">
        <v>151</v>
      </c>
      <c r="C105" s="16">
        <v>0.7509518756631921</v>
      </c>
      <c r="D105" s="17">
        <v>0.43247523681182481</v>
      </c>
      <c r="E105" s="18">
        <v>16021</v>
      </c>
      <c r="F105" s="19">
        <v>0</v>
      </c>
      <c r="H105" s="15" t="s">
        <v>151</v>
      </c>
      <c r="I105" s="32">
        <v>-3.4428193522716699E-2</v>
      </c>
      <c r="J105" s="26"/>
      <c r="K105" s="3">
        <f t="shared" si="4"/>
        <v>-1.9826053126986331E-2</v>
      </c>
      <c r="L105" s="3">
        <f t="shared" si="3"/>
        <v>5.9781264453827719E-2</v>
      </c>
    </row>
    <row r="106" spans="2:13" ht="24.75" thickBot="1" x14ac:dyDescent="0.25">
      <c r="B106" s="20" t="s">
        <v>152</v>
      </c>
      <c r="C106" s="21">
        <v>2.3785040854808299</v>
      </c>
      <c r="D106" s="22">
        <v>1.8646231523961279</v>
      </c>
      <c r="E106" s="23">
        <v>16021</v>
      </c>
      <c r="F106" s="24">
        <v>111</v>
      </c>
      <c r="H106" s="20" t="s">
        <v>152</v>
      </c>
      <c r="I106" s="33">
        <v>-1.1258899465233802E-2</v>
      </c>
      <c r="J106" s="26"/>
      <c r="M106" s="3" t="str">
        <f>"((memsleep-"&amp;C106&amp;")/"&amp;D106&amp;")*("&amp;I106&amp;")"</f>
        <v>((memsleep-2.37850408548083)/1.86462315239613)*(-0.0112588994652338)</v>
      </c>
    </row>
    <row r="107" spans="2:13" ht="15.75" thickTop="1" x14ac:dyDescent="0.2">
      <c r="B107" s="25" t="s">
        <v>48</v>
      </c>
      <c r="C107" s="25"/>
      <c r="D107" s="25"/>
      <c r="E107" s="25"/>
      <c r="F107" s="25"/>
      <c r="H107" s="25" t="s">
        <v>7</v>
      </c>
      <c r="I107" s="25"/>
      <c r="J107" s="26"/>
    </row>
  </sheetData>
  <mergeCells count="7">
    <mergeCell ref="K3:L3"/>
    <mergeCell ref="B3:F3"/>
    <mergeCell ref="B4"/>
    <mergeCell ref="B107:F107"/>
    <mergeCell ref="H2:I2"/>
    <mergeCell ref="H3:H4"/>
    <mergeCell ref="H107:I107"/>
  </mergeCells>
  <pageMargins left="0.25" right="0.2" top="0.25" bottom="0.25" header="0.55000000000000004" footer="0.05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26"/>
  <sheetViews>
    <sheetView topLeftCell="A97" workbookViewId="0">
      <selection activeCell="M107" sqref="M107"/>
    </sheetView>
  </sheetViews>
  <sheetFormatPr defaultColWidth="9.140625" defaultRowHeight="15" x14ac:dyDescent="0.25"/>
  <cols>
    <col min="1" max="1" width="9.140625" style="3"/>
    <col min="2" max="2" width="30.7109375" style="3" customWidth="1"/>
    <col min="3" max="6" width="9.140625" style="3"/>
    <col min="7" max="7" width="5" style="3" customWidth="1"/>
    <col min="8" max="8" width="27.7109375" style="3" customWidth="1"/>
    <col min="9" max="9" width="10.28515625" style="3" bestFit="1" customWidth="1"/>
    <col min="10" max="10" width="4.85546875" style="3" customWidth="1"/>
    <col min="11" max="11" width="12.7109375" style="3" bestFit="1" customWidth="1"/>
    <col min="12" max="12" width="15.28515625" style="3" bestFit="1" customWidth="1"/>
    <col min="13" max="16384" width="9.140625" style="3"/>
  </cols>
  <sheetData>
    <row r="1" spans="1:12" x14ac:dyDescent="0.25">
      <c r="A1" s="3" t="s">
        <v>3</v>
      </c>
    </row>
    <row r="4" spans="1:12" ht="15.75" customHeight="1" thickBot="1" x14ac:dyDescent="0.25">
      <c r="H4" s="34" t="s">
        <v>6</v>
      </c>
      <c r="I4" s="34"/>
      <c r="J4" s="59"/>
    </row>
    <row r="5" spans="1:12" ht="16.5" thickTop="1" thickBot="1" x14ac:dyDescent="0.25">
      <c r="B5" s="34" t="s">
        <v>0</v>
      </c>
      <c r="C5" s="34"/>
      <c r="D5" s="34"/>
      <c r="E5" s="34"/>
      <c r="F5" s="34"/>
      <c r="H5" s="60" t="s">
        <v>47</v>
      </c>
      <c r="I5" s="61" t="s">
        <v>4</v>
      </c>
      <c r="J5" s="59"/>
      <c r="K5" s="4" t="s">
        <v>8</v>
      </c>
      <c r="L5" s="4"/>
    </row>
    <row r="6" spans="1:12" ht="27" thickTop="1" thickBot="1" x14ac:dyDescent="0.25">
      <c r="B6" s="35" t="s">
        <v>47</v>
      </c>
      <c r="C6" s="36" t="s">
        <v>1</v>
      </c>
      <c r="D6" s="37" t="s">
        <v>49</v>
      </c>
      <c r="E6" s="37" t="s">
        <v>50</v>
      </c>
      <c r="F6" s="38" t="s">
        <v>2</v>
      </c>
      <c r="H6" s="62"/>
      <c r="I6" s="63" t="s">
        <v>5</v>
      </c>
      <c r="J6" s="59"/>
      <c r="K6" s="2" t="s">
        <v>9</v>
      </c>
      <c r="L6" s="2" t="s">
        <v>10</v>
      </c>
    </row>
    <row r="7" spans="1:12" ht="24.75" thickTop="1" x14ac:dyDescent="0.2">
      <c r="B7" s="39" t="s">
        <v>51</v>
      </c>
      <c r="C7" s="40">
        <v>0.29256449165402126</v>
      </c>
      <c r="D7" s="41">
        <v>0.45500916744020009</v>
      </c>
      <c r="E7" s="42">
        <v>3295</v>
      </c>
      <c r="F7" s="43">
        <v>0</v>
      </c>
      <c r="H7" s="39" t="s">
        <v>51</v>
      </c>
      <c r="I7" s="64">
        <v>7.4023676382702602E-2</v>
      </c>
      <c r="J7" s="59"/>
      <c r="K7" s="3">
        <f>((1-C7)/D7)*I7</f>
        <v>0.11508993857429874</v>
      </c>
      <c r="L7" s="3">
        <f>((0-C7)/D7)*I7</f>
        <v>-4.759618223321492E-2</v>
      </c>
    </row>
    <row r="8" spans="1:12" ht="24" x14ac:dyDescent="0.2">
      <c r="B8" s="44" t="s">
        <v>52</v>
      </c>
      <c r="C8" s="45">
        <v>0.12109256449165402</v>
      </c>
      <c r="D8" s="46">
        <v>0.32628433201908746</v>
      </c>
      <c r="E8" s="47">
        <v>3295</v>
      </c>
      <c r="F8" s="48">
        <v>0</v>
      </c>
      <c r="H8" s="44" t="s">
        <v>52</v>
      </c>
      <c r="I8" s="65">
        <v>-3.001106843420317E-3</v>
      </c>
      <c r="J8" s="59"/>
      <c r="K8" s="3">
        <f t="shared" ref="K8:K18" si="0">((1-C8)/D8)*I8</f>
        <v>-8.0840385534748701E-3</v>
      </c>
      <c r="L8" s="3">
        <f t="shared" ref="L8:L71" si="1">((0-C8)/D8)*I8</f>
        <v>1.1137884609241965E-3</v>
      </c>
    </row>
    <row r="9" spans="1:12" ht="24" x14ac:dyDescent="0.2">
      <c r="B9" s="44" t="s">
        <v>53</v>
      </c>
      <c r="C9" s="45">
        <v>4.2792109256449162E-2</v>
      </c>
      <c r="D9" s="46">
        <v>0.20241882239164879</v>
      </c>
      <c r="E9" s="47">
        <v>3295</v>
      </c>
      <c r="F9" s="48">
        <v>0</v>
      </c>
      <c r="H9" s="44" t="s">
        <v>53</v>
      </c>
      <c r="I9" s="65">
        <v>-1.3129899920858563E-2</v>
      </c>
      <c r="J9" s="59"/>
      <c r="K9" s="3">
        <f t="shared" si="0"/>
        <v>-6.2089304050004498E-2</v>
      </c>
      <c r="L9" s="3">
        <f t="shared" si="1"/>
        <v>2.7757108024891036E-3</v>
      </c>
    </row>
    <row r="10" spans="1:12" ht="36" x14ac:dyDescent="0.2">
      <c r="B10" s="44" t="s">
        <v>54</v>
      </c>
      <c r="C10" s="45">
        <v>8.1335356600910472E-2</v>
      </c>
      <c r="D10" s="46">
        <v>0.27339092890839095</v>
      </c>
      <c r="E10" s="47">
        <v>3295</v>
      </c>
      <c r="F10" s="48">
        <v>0</v>
      </c>
      <c r="H10" s="44" t="s">
        <v>54</v>
      </c>
      <c r="I10" s="65">
        <v>-1.6743045961126853E-2</v>
      </c>
      <c r="J10" s="59"/>
      <c r="K10" s="3">
        <f t="shared" si="0"/>
        <v>-5.6260990109321375E-2</v>
      </c>
      <c r="L10" s="3">
        <f t="shared" si="1"/>
        <v>4.9811514203165269E-3</v>
      </c>
    </row>
    <row r="11" spans="1:12" ht="24" x14ac:dyDescent="0.2">
      <c r="B11" s="44" t="s">
        <v>55</v>
      </c>
      <c r="C11" s="45">
        <v>9.4081942336874044E-3</v>
      </c>
      <c r="D11" s="46">
        <v>9.655314290380021E-2</v>
      </c>
      <c r="E11" s="47">
        <v>3295</v>
      </c>
      <c r="F11" s="48">
        <v>0</v>
      </c>
      <c r="H11" s="44" t="s">
        <v>55</v>
      </c>
      <c r="I11" s="65">
        <v>-8.5564252602358375E-3</v>
      </c>
      <c r="J11" s="59"/>
      <c r="K11" s="3">
        <f t="shared" si="0"/>
        <v>-8.7785073530816243E-2</v>
      </c>
      <c r="L11" s="3">
        <f t="shared" si="1"/>
        <v>8.3374303904880603E-4</v>
      </c>
    </row>
    <row r="12" spans="1:12" ht="24" x14ac:dyDescent="0.2">
      <c r="B12" s="44" t="s">
        <v>56</v>
      </c>
      <c r="C12" s="45">
        <v>2.2761760242792108E-2</v>
      </c>
      <c r="D12" s="46">
        <v>0.14916573096733088</v>
      </c>
      <c r="E12" s="47">
        <v>3295</v>
      </c>
      <c r="F12" s="48">
        <v>0</v>
      </c>
      <c r="H12" s="44" t="s">
        <v>56</v>
      </c>
      <c r="I12" s="65">
        <v>-1.8051084759505238E-2</v>
      </c>
      <c r="J12" s="59"/>
      <c r="K12" s="3">
        <f t="shared" si="0"/>
        <v>-0.11825913486758217</v>
      </c>
      <c r="L12" s="3">
        <f t="shared" si="1"/>
        <v>2.7544829549902678E-3</v>
      </c>
    </row>
    <row r="13" spans="1:12" ht="24" x14ac:dyDescent="0.2">
      <c r="B13" s="44" t="s">
        <v>57</v>
      </c>
      <c r="C13" s="45">
        <v>4.0060698027314115E-2</v>
      </c>
      <c r="D13" s="46">
        <v>0.19613136672051676</v>
      </c>
      <c r="E13" s="47">
        <v>3295</v>
      </c>
      <c r="F13" s="48">
        <v>0</v>
      </c>
      <c r="H13" s="44" t="s">
        <v>57</v>
      </c>
      <c r="I13" s="65">
        <v>-3.1611618145602434E-2</v>
      </c>
      <c r="J13" s="59"/>
      <c r="K13" s="3">
        <f t="shared" si="0"/>
        <v>-0.15471892723899711</v>
      </c>
      <c r="L13" s="3">
        <f t="shared" si="1"/>
        <v>6.4568126448142967E-3</v>
      </c>
    </row>
    <row r="14" spans="1:12" ht="24" x14ac:dyDescent="0.2">
      <c r="B14" s="44" t="s">
        <v>58</v>
      </c>
      <c r="C14" s="45">
        <v>1.8512898330804248E-2</v>
      </c>
      <c r="D14" s="46">
        <v>0.13481723579701679</v>
      </c>
      <c r="E14" s="47">
        <v>3295</v>
      </c>
      <c r="F14" s="48">
        <v>0</v>
      </c>
      <c r="H14" s="44" t="s">
        <v>58</v>
      </c>
      <c r="I14" s="65">
        <v>-1.7999517402741017E-2</v>
      </c>
      <c r="J14" s="59"/>
      <c r="K14" s="3">
        <f t="shared" si="0"/>
        <v>-0.13103883982356093</v>
      </c>
      <c r="L14" s="3">
        <f t="shared" si="1"/>
        <v>2.4716664283355653E-3</v>
      </c>
    </row>
    <row r="15" spans="1:12" ht="24" x14ac:dyDescent="0.2">
      <c r="B15" s="44" t="s">
        <v>59</v>
      </c>
      <c r="C15" s="45">
        <v>5.0986342943854325E-2</v>
      </c>
      <c r="D15" s="46">
        <v>0.22000323891294962</v>
      </c>
      <c r="E15" s="47">
        <v>3295</v>
      </c>
      <c r="F15" s="48">
        <v>0</v>
      </c>
      <c r="H15" s="44" t="s">
        <v>59</v>
      </c>
      <c r="I15" s="65">
        <v>-2.8446765251657354E-2</v>
      </c>
      <c r="J15" s="59"/>
      <c r="K15" s="3">
        <f t="shared" si="0"/>
        <v>-0.12270896036023769</v>
      </c>
      <c r="L15" s="3">
        <f t="shared" si="1"/>
        <v>6.5926144357275115E-3</v>
      </c>
    </row>
    <row r="16" spans="1:12" ht="24" x14ac:dyDescent="0.2">
      <c r="B16" s="44" t="s">
        <v>60</v>
      </c>
      <c r="C16" s="45">
        <v>0.27071320182094083</v>
      </c>
      <c r="D16" s="46">
        <v>0.44439565669462605</v>
      </c>
      <c r="E16" s="47">
        <v>3295</v>
      </c>
      <c r="F16" s="48">
        <v>0</v>
      </c>
      <c r="H16" s="44" t="s">
        <v>60</v>
      </c>
      <c r="I16" s="65">
        <v>-8.1672494960019215E-3</v>
      </c>
      <c r="J16" s="59"/>
      <c r="K16" s="3">
        <f t="shared" si="0"/>
        <v>-1.3403072566394872E-2</v>
      </c>
      <c r="L16" s="3">
        <f t="shared" si="1"/>
        <v>4.975256233551488E-3</v>
      </c>
    </row>
    <row r="17" spans="2:12" ht="24" x14ac:dyDescent="0.2">
      <c r="B17" s="44" t="s">
        <v>61</v>
      </c>
      <c r="C17" s="45">
        <v>4.552352048558422E-3</v>
      </c>
      <c r="D17" s="46">
        <v>6.7327586183860436E-2</v>
      </c>
      <c r="E17" s="47">
        <v>3295</v>
      </c>
      <c r="F17" s="48">
        <v>0</v>
      </c>
      <c r="H17" s="44" t="s">
        <v>61</v>
      </c>
      <c r="I17" s="65">
        <v>2.144745524190703E-3</v>
      </c>
      <c r="J17" s="59"/>
      <c r="K17" s="3">
        <f t="shared" si="0"/>
        <v>3.1710358391280155E-2</v>
      </c>
      <c r="L17" s="3">
        <f t="shared" si="1"/>
        <v>-1.4501688288695195E-4</v>
      </c>
    </row>
    <row r="18" spans="2:12" ht="24" x14ac:dyDescent="0.2">
      <c r="B18" s="44" t="s">
        <v>62</v>
      </c>
      <c r="C18" s="45">
        <v>1.7602427921092564E-2</v>
      </c>
      <c r="D18" s="46">
        <v>0.13152122328287968</v>
      </c>
      <c r="E18" s="47">
        <v>3295</v>
      </c>
      <c r="F18" s="48">
        <v>0</v>
      </c>
      <c r="H18" s="44" t="s">
        <v>62</v>
      </c>
      <c r="I18" s="65">
        <v>-6.653710812409932E-3</v>
      </c>
      <c r="J18" s="59"/>
      <c r="K18" s="3">
        <f t="shared" si="0"/>
        <v>-4.9699882530499312E-2</v>
      </c>
      <c r="L18" s="3">
        <f t="shared" si="1"/>
        <v>8.9051380499504491E-4</v>
      </c>
    </row>
    <row r="19" spans="2:12" ht="48" x14ac:dyDescent="0.2">
      <c r="B19" s="44" t="s">
        <v>63</v>
      </c>
      <c r="C19" s="45">
        <v>2.1244309559939303E-2</v>
      </c>
      <c r="D19" s="46">
        <v>0.14421962853245085</v>
      </c>
      <c r="E19" s="47">
        <v>3295</v>
      </c>
      <c r="F19" s="48">
        <v>0</v>
      </c>
      <c r="H19" s="44" t="s">
        <v>63</v>
      </c>
      <c r="I19" s="65">
        <v>-1.8844729352201665E-2</v>
      </c>
      <c r="J19" s="59"/>
      <c r="K19" s="3">
        <f>((1-C19)/D19)*I19</f>
        <v>-0.12789095545423657</v>
      </c>
      <c r="L19" s="3">
        <f t="shared" si="1"/>
        <v>2.7759277152857552E-3</v>
      </c>
    </row>
    <row r="20" spans="2:12" ht="24" x14ac:dyDescent="0.2">
      <c r="B20" s="44" t="s">
        <v>64</v>
      </c>
      <c r="C20" s="45">
        <v>2.1244309559939304E-3</v>
      </c>
      <c r="D20" s="46">
        <v>4.6049552859406283E-2</v>
      </c>
      <c r="E20" s="47">
        <v>3295</v>
      </c>
      <c r="F20" s="48">
        <v>0</v>
      </c>
      <c r="H20" s="44" t="s">
        <v>64</v>
      </c>
      <c r="I20" s="65">
        <v>1.5311764668984279E-3</v>
      </c>
      <c r="J20" s="59"/>
      <c r="K20" s="3">
        <f t="shared" ref="K20:K58" si="2">((1-C20)/D20)*I20</f>
        <v>3.3179987499074255E-2</v>
      </c>
      <c r="L20" s="3">
        <f t="shared" ref="L20:L58" si="3">((0-C20)/D20)*I20</f>
        <v>-7.063865951749385E-5</v>
      </c>
    </row>
    <row r="21" spans="2:12" ht="24" x14ac:dyDescent="0.2">
      <c r="B21" s="44" t="s">
        <v>65</v>
      </c>
      <c r="C21" s="45">
        <v>3.0349013657056147E-3</v>
      </c>
      <c r="D21" s="46">
        <v>5.5014627922685411E-2</v>
      </c>
      <c r="E21" s="47">
        <v>3295</v>
      </c>
      <c r="F21" s="48">
        <v>0</v>
      </c>
      <c r="H21" s="44" t="s">
        <v>65</v>
      </c>
      <c r="I21" s="65">
        <v>-2.1268650637273419E-3</v>
      </c>
      <c r="J21" s="59"/>
      <c r="K21" s="3">
        <f t="shared" si="2"/>
        <v>-3.8542662526422508E-2</v>
      </c>
      <c r="L21" s="3">
        <f t="shared" si="3"/>
        <v>1.1732926187647644E-4</v>
      </c>
    </row>
    <row r="22" spans="2:12" ht="24" x14ac:dyDescent="0.2">
      <c r="B22" s="44" t="s">
        <v>66</v>
      </c>
      <c r="C22" s="45">
        <v>0.21244309559939301</v>
      </c>
      <c r="D22" s="46">
        <v>0.40909878928318222</v>
      </c>
      <c r="E22" s="47">
        <v>3295</v>
      </c>
      <c r="F22" s="48">
        <v>0</v>
      </c>
      <c r="H22" s="44" t="s">
        <v>66</v>
      </c>
      <c r="I22" s="65">
        <v>6.6044294617401855E-2</v>
      </c>
      <c r="J22" s="59"/>
      <c r="K22" s="3">
        <f t="shared" si="2"/>
        <v>0.12714200477918872</v>
      </c>
      <c r="L22" s="3">
        <f t="shared" si="3"/>
        <v>-3.4296494545445894E-2</v>
      </c>
    </row>
    <row r="23" spans="2:12" ht="24" x14ac:dyDescent="0.2">
      <c r="B23" s="44" t="s">
        <v>67</v>
      </c>
      <c r="C23" s="45">
        <v>0.15053110773899847</v>
      </c>
      <c r="D23" s="46">
        <v>0.35764551284782692</v>
      </c>
      <c r="E23" s="47">
        <v>3295</v>
      </c>
      <c r="F23" s="48">
        <v>0</v>
      </c>
      <c r="H23" s="44" t="s">
        <v>67</v>
      </c>
      <c r="I23" s="65">
        <v>3.8252797569007256E-2</v>
      </c>
      <c r="J23" s="59"/>
      <c r="K23" s="3">
        <f t="shared" si="2"/>
        <v>9.0856897149594329E-2</v>
      </c>
      <c r="L23" s="3">
        <f t="shared" si="3"/>
        <v>-1.6100400495247868E-2</v>
      </c>
    </row>
    <row r="24" spans="2:12" ht="24" x14ac:dyDescent="0.2">
      <c r="B24" s="44" t="s">
        <v>68</v>
      </c>
      <c r="C24" s="45">
        <v>1.2443095599393019E-2</v>
      </c>
      <c r="D24" s="46">
        <v>0.11086927198589071</v>
      </c>
      <c r="E24" s="47">
        <v>3295</v>
      </c>
      <c r="F24" s="48">
        <v>0</v>
      </c>
      <c r="H24" s="44" t="s">
        <v>68</v>
      </c>
      <c r="I24" s="65">
        <v>4.3071222778013679E-3</v>
      </c>
      <c r="J24" s="59"/>
      <c r="K24" s="3">
        <f t="shared" si="2"/>
        <v>3.8365259078112432E-2</v>
      </c>
      <c r="L24" s="3">
        <f t="shared" si="3"/>
        <v>-4.8339754831057462E-4</v>
      </c>
    </row>
    <row r="25" spans="2:12" ht="24" x14ac:dyDescent="0.2">
      <c r="B25" s="44" t="s">
        <v>69</v>
      </c>
      <c r="C25" s="45">
        <v>2.1244309559939304E-3</v>
      </c>
      <c r="D25" s="46">
        <v>4.6049552859405159E-2</v>
      </c>
      <c r="E25" s="47">
        <v>3295</v>
      </c>
      <c r="F25" s="48">
        <v>0</v>
      </c>
      <c r="H25" s="44" t="s">
        <v>69</v>
      </c>
      <c r="I25" s="65">
        <v>3.4472038857491561E-3</v>
      </c>
      <c r="J25" s="59"/>
      <c r="K25" s="3">
        <f t="shared" si="2"/>
        <v>7.4699542677537353E-2</v>
      </c>
      <c r="L25" s="3">
        <f t="shared" si="3"/>
        <v>-1.5903187309694692E-4</v>
      </c>
    </row>
    <row r="26" spans="2:12" ht="36" x14ac:dyDescent="0.2">
      <c r="B26" s="44" t="s">
        <v>70</v>
      </c>
      <c r="C26" s="45">
        <v>1.9726858877086494E-2</v>
      </c>
      <c r="D26" s="46">
        <v>0.1390812011086224</v>
      </c>
      <c r="E26" s="47">
        <v>3295</v>
      </c>
      <c r="F26" s="48">
        <v>0</v>
      </c>
      <c r="H26" s="44" t="s">
        <v>70</v>
      </c>
      <c r="I26" s="65">
        <v>-3.1737513930535132E-3</v>
      </c>
      <c r="J26" s="59"/>
      <c r="K26" s="3">
        <f t="shared" si="2"/>
        <v>-2.2369257832206866E-2</v>
      </c>
      <c r="L26" s="3">
        <f t="shared" si="3"/>
        <v>4.5015534337258394E-4</v>
      </c>
    </row>
    <row r="27" spans="2:12" ht="24" x14ac:dyDescent="0.2">
      <c r="B27" s="44" t="s">
        <v>71</v>
      </c>
      <c r="C27" s="45">
        <v>9.1654021244309561E-2</v>
      </c>
      <c r="D27" s="46">
        <v>0.28858072690210385</v>
      </c>
      <c r="E27" s="47">
        <v>3295</v>
      </c>
      <c r="F27" s="48">
        <v>0</v>
      </c>
      <c r="H27" s="44" t="s">
        <v>71</v>
      </c>
      <c r="I27" s="65">
        <v>-1.701107621373692E-2</v>
      </c>
      <c r="J27" s="59"/>
      <c r="K27" s="3">
        <f t="shared" si="2"/>
        <v>-5.3544610684608605E-2</v>
      </c>
      <c r="L27" s="3">
        <f t="shared" si="3"/>
        <v>5.402763924741664E-3</v>
      </c>
    </row>
    <row r="28" spans="2:12" ht="24" x14ac:dyDescent="0.2">
      <c r="B28" s="44" t="s">
        <v>72</v>
      </c>
      <c r="C28" s="45">
        <v>0.14324734446130502</v>
      </c>
      <c r="D28" s="46">
        <v>0.35037808246552321</v>
      </c>
      <c r="E28" s="47">
        <v>3295</v>
      </c>
      <c r="F28" s="48">
        <v>0</v>
      </c>
      <c r="H28" s="44" t="s">
        <v>72</v>
      </c>
      <c r="I28" s="65">
        <v>-3.2253353201481941E-2</v>
      </c>
      <c r="J28" s="59"/>
      <c r="K28" s="3">
        <f t="shared" si="2"/>
        <v>-7.8866651164221119E-2</v>
      </c>
      <c r="L28" s="3">
        <f t="shared" si="3"/>
        <v>1.3186347626465596E-2</v>
      </c>
    </row>
    <row r="29" spans="2:12" ht="24" x14ac:dyDescent="0.2">
      <c r="B29" s="44" t="s">
        <v>73</v>
      </c>
      <c r="C29" s="45">
        <v>2.7314112291350529E-3</v>
      </c>
      <c r="D29" s="46">
        <v>5.2199401959675359E-2</v>
      </c>
      <c r="E29" s="47">
        <v>3295</v>
      </c>
      <c r="F29" s="48">
        <v>0</v>
      </c>
      <c r="H29" s="44" t="s">
        <v>73</v>
      </c>
      <c r="I29" s="65">
        <v>-8.3973269563962939E-3</v>
      </c>
      <c r="J29" s="59"/>
      <c r="K29" s="3">
        <f t="shared" si="2"/>
        <v>-0.16043077293724914</v>
      </c>
      <c r="L29" s="3">
        <f t="shared" si="3"/>
        <v>4.3940260390603838E-4</v>
      </c>
    </row>
    <row r="30" spans="2:12" ht="24" x14ac:dyDescent="0.2">
      <c r="B30" s="44" t="s">
        <v>74</v>
      </c>
      <c r="C30" s="45">
        <v>6.6767830045523519E-3</v>
      </c>
      <c r="D30" s="46">
        <v>8.1450702837257985E-2</v>
      </c>
      <c r="E30" s="47">
        <v>3295</v>
      </c>
      <c r="F30" s="48">
        <v>0</v>
      </c>
      <c r="H30" s="44" t="s">
        <v>74</v>
      </c>
      <c r="I30" s="65">
        <v>-6.2783389694988422E-4</v>
      </c>
      <c r="J30" s="59"/>
      <c r="K30" s="3">
        <f t="shared" si="2"/>
        <v>-7.6566802315151403E-3</v>
      </c>
      <c r="L30" s="3">
        <f t="shared" si="3"/>
        <v>5.1465617199307385E-5</v>
      </c>
    </row>
    <row r="31" spans="2:12" ht="24" x14ac:dyDescent="0.2">
      <c r="B31" s="44" t="s">
        <v>75</v>
      </c>
      <c r="C31" s="45">
        <v>3.9453717754172985E-3</v>
      </c>
      <c r="D31" s="46">
        <v>6.2697678077778179E-2</v>
      </c>
      <c r="E31" s="47">
        <v>3295</v>
      </c>
      <c r="F31" s="48">
        <v>0</v>
      </c>
      <c r="H31" s="44" t="s">
        <v>75</v>
      </c>
      <c r="I31" s="65">
        <v>-9.294545194174997E-4</v>
      </c>
      <c r="J31" s="59"/>
      <c r="K31" s="3">
        <f t="shared" si="2"/>
        <v>-1.4765897305504538E-2</v>
      </c>
      <c r="L31" s="3">
        <f t="shared" si="3"/>
        <v>5.8487710228994212E-5</v>
      </c>
    </row>
    <row r="32" spans="2:12" ht="24" x14ac:dyDescent="0.2">
      <c r="B32" s="44" t="s">
        <v>76</v>
      </c>
      <c r="C32" s="45">
        <v>7.4962063732928685E-2</v>
      </c>
      <c r="D32" s="46">
        <v>0.26337008934987821</v>
      </c>
      <c r="E32" s="47">
        <v>3295</v>
      </c>
      <c r="F32" s="48">
        <v>0</v>
      </c>
      <c r="H32" s="44" t="s">
        <v>76</v>
      </c>
      <c r="I32" s="65">
        <v>-2.8975684241675233E-2</v>
      </c>
      <c r="J32" s="59"/>
      <c r="K32" s="3">
        <f t="shared" si="2"/>
        <v>-0.10177164468072103</v>
      </c>
      <c r="L32" s="3">
        <f t="shared" si="3"/>
        <v>8.2472428596253606E-3</v>
      </c>
    </row>
    <row r="33" spans="2:12" ht="24" x14ac:dyDescent="0.2">
      <c r="B33" s="44" t="s">
        <v>77</v>
      </c>
      <c r="C33" s="45">
        <v>9.1047040971168442E-4</v>
      </c>
      <c r="D33" s="46">
        <v>3.0164840532693523E-2</v>
      </c>
      <c r="E33" s="47">
        <v>3295</v>
      </c>
      <c r="F33" s="48">
        <v>0</v>
      </c>
      <c r="H33" s="44" t="s">
        <v>77</v>
      </c>
      <c r="I33" s="65">
        <v>-1.311363210348096E-3</v>
      </c>
      <c r="J33" s="59"/>
      <c r="K33" s="3">
        <f t="shared" si="2"/>
        <v>-4.3433654208404997E-2</v>
      </c>
      <c r="L33" s="3">
        <f t="shared" si="3"/>
        <v>3.9581094357598719E-5</v>
      </c>
    </row>
    <row r="34" spans="2:12" ht="36" x14ac:dyDescent="0.2">
      <c r="B34" s="44" t="s">
        <v>78</v>
      </c>
      <c r="C34" s="45">
        <v>2.8831562974203338E-2</v>
      </c>
      <c r="D34" s="46">
        <v>0.16735831125620318</v>
      </c>
      <c r="E34" s="47">
        <v>3295</v>
      </c>
      <c r="F34" s="48">
        <v>0</v>
      </c>
      <c r="H34" s="44" t="s">
        <v>78</v>
      </c>
      <c r="I34" s="65">
        <v>1.009855015499741E-2</v>
      </c>
      <c r="J34" s="59"/>
      <c r="K34" s="3">
        <f t="shared" si="2"/>
        <v>5.8601171920536682E-2</v>
      </c>
      <c r="L34" s="3">
        <f t="shared" si="3"/>
        <v>-1.7397222913909326E-3</v>
      </c>
    </row>
    <row r="35" spans="2:12" ht="36" x14ac:dyDescent="0.2">
      <c r="B35" s="44" t="s">
        <v>79</v>
      </c>
      <c r="C35" s="45">
        <v>2.7921092564491653E-2</v>
      </c>
      <c r="D35" s="46">
        <v>0.16477179623425761</v>
      </c>
      <c r="E35" s="47">
        <v>3295</v>
      </c>
      <c r="F35" s="48">
        <v>0</v>
      </c>
      <c r="H35" s="44" t="s">
        <v>79</v>
      </c>
      <c r="I35" s="65">
        <v>6.4134566269441152E-3</v>
      </c>
      <c r="J35" s="59"/>
      <c r="K35" s="3">
        <f t="shared" si="2"/>
        <v>3.783648690666315E-2</v>
      </c>
      <c r="L35" s="3">
        <f t="shared" si="3"/>
        <v>-1.0867801421832687E-3</v>
      </c>
    </row>
    <row r="36" spans="2:12" ht="36" x14ac:dyDescent="0.2">
      <c r="B36" s="44" t="s">
        <v>80</v>
      </c>
      <c r="C36" s="45">
        <v>3.9453717754172985E-3</v>
      </c>
      <c r="D36" s="46">
        <v>6.2697678077779859E-2</v>
      </c>
      <c r="E36" s="47">
        <v>3295</v>
      </c>
      <c r="F36" s="48">
        <v>0</v>
      </c>
      <c r="H36" s="44" t="s">
        <v>80</v>
      </c>
      <c r="I36" s="65">
        <v>6.5115916986632012E-4</v>
      </c>
      <c r="J36" s="59"/>
      <c r="K36" s="3">
        <f t="shared" si="2"/>
        <v>1.0344722878758194E-2</v>
      </c>
      <c r="L36" s="3">
        <f t="shared" si="3"/>
        <v>-4.0975441018847208E-5</v>
      </c>
    </row>
    <row r="37" spans="2:12" ht="36" x14ac:dyDescent="0.2">
      <c r="B37" s="44" t="s">
        <v>81</v>
      </c>
      <c r="C37" s="45">
        <v>1.8209408194233688E-3</v>
      </c>
      <c r="D37" s="46">
        <v>4.2640084341830864E-2</v>
      </c>
      <c r="E37" s="47">
        <v>3295</v>
      </c>
      <c r="F37" s="48">
        <v>0</v>
      </c>
      <c r="H37" s="44" t="s">
        <v>81</v>
      </c>
      <c r="I37" s="65">
        <v>-2.2043923299491599E-3</v>
      </c>
      <c r="J37" s="59"/>
      <c r="K37" s="3">
        <f t="shared" si="2"/>
        <v>-5.1603515704468535E-2</v>
      </c>
      <c r="L37" s="3">
        <f t="shared" si="3"/>
        <v>9.4138368570024678E-5</v>
      </c>
    </row>
    <row r="38" spans="2:12" ht="36" x14ac:dyDescent="0.2">
      <c r="B38" s="44" t="s">
        <v>82</v>
      </c>
      <c r="C38" s="45">
        <v>1.4264036418816389E-2</v>
      </c>
      <c r="D38" s="46">
        <v>0.11859528753178879</v>
      </c>
      <c r="E38" s="47">
        <v>3295</v>
      </c>
      <c r="F38" s="48">
        <v>0</v>
      </c>
      <c r="H38" s="44" t="s">
        <v>82</v>
      </c>
      <c r="I38" s="65">
        <v>-1.0320601892354628E-2</v>
      </c>
      <c r="J38" s="59"/>
      <c r="K38" s="3">
        <f t="shared" si="2"/>
        <v>-8.5782400488476906E-2</v>
      </c>
      <c r="L38" s="3">
        <f t="shared" si="3"/>
        <v>1.2413093666743887E-3</v>
      </c>
    </row>
    <row r="39" spans="2:12" ht="36" x14ac:dyDescent="0.2">
      <c r="B39" s="44" t="s">
        <v>83</v>
      </c>
      <c r="C39" s="45">
        <v>5.7359635811836118E-2</v>
      </c>
      <c r="D39" s="46">
        <v>0.23256380314955324</v>
      </c>
      <c r="E39" s="47">
        <v>3295</v>
      </c>
      <c r="F39" s="48">
        <v>0</v>
      </c>
      <c r="H39" s="44" t="s">
        <v>83</v>
      </c>
      <c r="I39" s="65">
        <v>-1.7806463644072557E-2</v>
      </c>
      <c r="J39" s="59"/>
      <c r="K39" s="3">
        <f t="shared" si="2"/>
        <v>-7.2174135213801865E-2</v>
      </c>
      <c r="L39" s="3">
        <f t="shared" si="3"/>
        <v>4.3917938040594186E-3</v>
      </c>
    </row>
    <row r="40" spans="2:12" ht="36" x14ac:dyDescent="0.2">
      <c r="B40" s="44" t="s">
        <v>84</v>
      </c>
      <c r="C40" s="45">
        <v>0.12230652503793626</v>
      </c>
      <c r="D40" s="46">
        <v>0.32768922443541293</v>
      </c>
      <c r="E40" s="47">
        <v>3295</v>
      </c>
      <c r="F40" s="48">
        <v>0</v>
      </c>
      <c r="H40" s="44" t="s">
        <v>84</v>
      </c>
      <c r="I40" s="65">
        <v>-3.7018053797469072E-2</v>
      </c>
      <c r="J40" s="59"/>
      <c r="K40" s="3">
        <f t="shared" si="2"/>
        <v>-9.9150359093474194E-2</v>
      </c>
      <c r="L40" s="3">
        <f t="shared" si="3"/>
        <v>1.3816595682804323E-2</v>
      </c>
    </row>
    <row r="41" spans="2:12" ht="36" x14ac:dyDescent="0.2">
      <c r="B41" s="44" t="s">
        <v>85</v>
      </c>
      <c r="C41" s="45">
        <v>2.7314112291350529E-3</v>
      </c>
      <c r="D41" s="46">
        <v>5.2199401959675235E-2</v>
      </c>
      <c r="E41" s="47">
        <v>3295</v>
      </c>
      <c r="F41" s="48">
        <v>0</v>
      </c>
      <c r="H41" s="44" t="s">
        <v>85</v>
      </c>
      <c r="I41" s="65">
        <v>-4.8880876047246984E-3</v>
      </c>
      <c r="J41" s="59"/>
      <c r="K41" s="3">
        <f t="shared" si="2"/>
        <v>-9.3386821387684851E-2</v>
      </c>
      <c r="L41" s="3">
        <f t="shared" si="3"/>
        <v>2.5577644324076797E-4</v>
      </c>
    </row>
    <row r="42" spans="2:12" ht="36" x14ac:dyDescent="0.2">
      <c r="B42" s="44" t="s">
        <v>87</v>
      </c>
      <c r="C42" s="45">
        <v>1.5174506828528073E-2</v>
      </c>
      <c r="D42" s="46">
        <v>0.12226519528348155</v>
      </c>
      <c r="E42" s="47">
        <v>3295</v>
      </c>
      <c r="F42" s="48">
        <v>0</v>
      </c>
      <c r="H42" s="44" t="s">
        <v>87</v>
      </c>
      <c r="I42" s="65">
        <v>-1.1618461186101152E-2</v>
      </c>
      <c r="J42" s="59"/>
      <c r="K42" s="3">
        <f t="shared" si="2"/>
        <v>-9.3584742092515563E-2</v>
      </c>
      <c r="L42" s="3">
        <f t="shared" si="3"/>
        <v>1.4419836994224279E-3</v>
      </c>
    </row>
    <row r="43" spans="2:12" ht="24" x14ac:dyDescent="0.2">
      <c r="B43" s="44" t="s">
        <v>88</v>
      </c>
      <c r="C43" s="45">
        <v>9.1047040971168442E-4</v>
      </c>
      <c r="D43" s="46">
        <v>3.016484053269379E-2</v>
      </c>
      <c r="E43" s="47">
        <v>3295</v>
      </c>
      <c r="F43" s="48">
        <v>0</v>
      </c>
      <c r="H43" s="44" t="s">
        <v>88</v>
      </c>
      <c r="I43" s="65">
        <v>3.6523505675414157E-3</v>
      </c>
      <c r="J43" s="59"/>
      <c r="K43" s="3">
        <f t="shared" si="2"/>
        <v>0.12096948453842563</v>
      </c>
      <c r="L43" s="3">
        <f t="shared" si="3"/>
        <v>-1.1023950595846806E-4</v>
      </c>
    </row>
    <row r="44" spans="2:12" ht="24" x14ac:dyDescent="0.2">
      <c r="B44" s="44" t="s">
        <v>89</v>
      </c>
      <c r="C44" s="45">
        <v>0.57450682852807289</v>
      </c>
      <c r="D44" s="46">
        <v>0.49449261147563844</v>
      </c>
      <c r="E44" s="47">
        <v>3295</v>
      </c>
      <c r="F44" s="48">
        <v>0</v>
      </c>
      <c r="H44" s="44" t="s">
        <v>89</v>
      </c>
      <c r="I44" s="65">
        <v>9.6839710730116185E-2</v>
      </c>
      <c r="J44" s="59"/>
      <c r="K44" s="3">
        <f t="shared" si="2"/>
        <v>8.3327100722537531E-2</v>
      </c>
      <c r="L44" s="3">
        <f t="shared" si="3"/>
        <v>-0.11250941631081568</v>
      </c>
    </row>
    <row r="45" spans="2:12" ht="36" x14ac:dyDescent="0.2">
      <c r="B45" s="44" t="s">
        <v>90</v>
      </c>
      <c r="C45" s="45">
        <v>2.4279210925644916E-3</v>
      </c>
      <c r="D45" s="46">
        <v>4.9221556009275115E-2</v>
      </c>
      <c r="E45" s="47">
        <v>3295</v>
      </c>
      <c r="F45" s="48">
        <v>0</v>
      </c>
      <c r="H45" s="44" t="s">
        <v>90</v>
      </c>
      <c r="I45" s="65">
        <v>-4.7584461356078986E-3</v>
      </c>
      <c r="J45" s="59"/>
      <c r="K45" s="3">
        <f t="shared" si="2"/>
        <v>-9.6439312137408625E-2</v>
      </c>
      <c r="L45" s="3">
        <f t="shared" si="3"/>
        <v>2.3471691423768452E-4</v>
      </c>
    </row>
    <row r="46" spans="2:12" ht="24" x14ac:dyDescent="0.2">
      <c r="B46" s="44" t="s">
        <v>91</v>
      </c>
      <c r="C46" s="45">
        <v>1.0015174506828529E-2</v>
      </c>
      <c r="D46" s="46">
        <v>9.9588557402011987E-2</v>
      </c>
      <c r="E46" s="47">
        <v>3295</v>
      </c>
      <c r="F46" s="48">
        <v>0</v>
      </c>
      <c r="H46" s="44" t="s">
        <v>91</v>
      </c>
      <c r="I46" s="65">
        <v>-1.1582373184247119E-2</v>
      </c>
      <c r="J46" s="59"/>
      <c r="K46" s="3">
        <f t="shared" si="2"/>
        <v>-0.11513746151896782</v>
      </c>
      <c r="L46" s="3">
        <f t="shared" si="3"/>
        <v>1.1647873176351743E-3</v>
      </c>
    </row>
    <row r="47" spans="2:12" ht="24" x14ac:dyDescent="0.2">
      <c r="B47" s="44" t="s">
        <v>92</v>
      </c>
      <c r="C47" s="45">
        <v>0.17359635811836116</v>
      </c>
      <c r="D47" s="46">
        <v>0.37881950145170218</v>
      </c>
      <c r="E47" s="47">
        <v>3295</v>
      </c>
      <c r="F47" s="48">
        <v>0</v>
      </c>
      <c r="H47" s="44" t="s">
        <v>92</v>
      </c>
      <c r="I47" s="65">
        <v>-4.6745440238984741E-2</v>
      </c>
      <c r="J47" s="59"/>
      <c r="K47" s="3">
        <f t="shared" si="2"/>
        <v>-0.10197627605447532</v>
      </c>
      <c r="L47" s="3">
        <f t="shared" si="3"/>
        <v>2.1421384466823314E-2</v>
      </c>
    </row>
    <row r="48" spans="2:12" ht="24" x14ac:dyDescent="0.2">
      <c r="B48" s="44" t="s">
        <v>93</v>
      </c>
      <c r="C48" s="45">
        <v>2.2458270106221548E-2</v>
      </c>
      <c r="D48" s="46">
        <v>0.14819096134286011</v>
      </c>
      <c r="E48" s="47">
        <v>3295</v>
      </c>
      <c r="F48" s="48">
        <v>0</v>
      </c>
      <c r="H48" s="44" t="s">
        <v>93</v>
      </c>
      <c r="I48" s="65">
        <v>-1.7754765839716986E-2</v>
      </c>
      <c r="J48" s="59"/>
      <c r="K48" s="3">
        <f t="shared" si="2"/>
        <v>-0.11711931925902257</v>
      </c>
      <c r="L48" s="3">
        <f t="shared" si="3"/>
        <v>2.6907263660874477E-3</v>
      </c>
    </row>
    <row r="49" spans="2:12" ht="24" x14ac:dyDescent="0.2">
      <c r="B49" s="44" t="s">
        <v>94</v>
      </c>
      <c r="C49" s="45">
        <v>5.1593323216995446E-3</v>
      </c>
      <c r="D49" s="46">
        <v>7.1653833202052777E-2</v>
      </c>
      <c r="E49" s="47">
        <v>3295</v>
      </c>
      <c r="F49" s="48">
        <v>0</v>
      </c>
      <c r="H49" s="44" t="s">
        <v>94</v>
      </c>
      <c r="I49" s="65">
        <v>-1.0630796860577879E-2</v>
      </c>
      <c r="J49" s="59"/>
      <c r="K49" s="3">
        <f t="shared" si="2"/>
        <v>-0.14759781262374519</v>
      </c>
      <c r="L49" s="3">
        <f t="shared" si="3"/>
        <v>7.6545540408897751E-4</v>
      </c>
    </row>
    <row r="50" spans="2:12" ht="36" x14ac:dyDescent="0.2">
      <c r="B50" s="44" t="s">
        <v>95</v>
      </c>
      <c r="C50" s="45">
        <v>0.20242792109256449</v>
      </c>
      <c r="D50" s="46">
        <v>0.40187046603694648</v>
      </c>
      <c r="E50" s="47">
        <v>3295</v>
      </c>
      <c r="F50" s="48">
        <v>0</v>
      </c>
      <c r="H50" s="44" t="s">
        <v>95</v>
      </c>
      <c r="I50" s="65">
        <v>-6.3764521422176798E-2</v>
      </c>
      <c r="J50" s="59"/>
      <c r="K50" s="3">
        <f t="shared" si="2"/>
        <v>-0.1265502349867822</v>
      </c>
      <c r="L50" s="3">
        <f t="shared" si="3"/>
        <v>3.2119104541926839E-2</v>
      </c>
    </row>
    <row r="51" spans="2:12" ht="24" x14ac:dyDescent="0.2">
      <c r="B51" s="44" t="s">
        <v>96</v>
      </c>
      <c r="C51" s="45">
        <v>3.0349013657056146E-4</v>
      </c>
      <c r="D51" s="46">
        <v>1.7420968301749096E-2</v>
      </c>
      <c r="E51" s="47">
        <v>3295</v>
      </c>
      <c r="F51" s="48">
        <v>0</v>
      </c>
      <c r="H51" s="44" t="s">
        <v>96</v>
      </c>
      <c r="I51" s="65">
        <v>-4.0044434969772622E-3</v>
      </c>
      <c r="J51" s="59"/>
      <c r="K51" s="3">
        <f t="shared" si="2"/>
        <v>-0.2297936669497036</v>
      </c>
      <c r="L51" s="3">
        <f t="shared" si="3"/>
        <v>6.9761283226989562E-5</v>
      </c>
    </row>
    <row r="52" spans="2:12" ht="24" x14ac:dyDescent="0.2">
      <c r="B52" s="44" t="s">
        <v>97</v>
      </c>
      <c r="C52" s="45">
        <v>0.24066767830045524</v>
      </c>
      <c r="D52" s="46">
        <v>0.42755376924349858</v>
      </c>
      <c r="E52" s="47">
        <v>3295</v>
      </c>
      <c r="F52" s="48">
        <v>0</v>
      </c>
      <c r="H52" s="44" t="s">
        <v>97</v>
      </c>
      <c r="I52" s="65">
        <v>6.5059225995726597E-2</v>
      </c>
      <c r="J52" s="59"/>
      <c r="K52" s="3">
        <f t="shared" si="2"/>
        <v>0.11554470262470189</v>
      </c>
      <c r="L52" s="3">
        <f t="shared" si="3"/>
        <v>-3.662148248656618E-2</v>
      </c>
    </row>
    <row r="53" spans="2:12" ht="24" x14ac:dyDescent="0.2">
      <c r="B53" s="44" t="s">
        <v>98</v>
      </c>
      <c r="C53" s="45">
        <v>0.11016691957511381</v>
      </c>
      <c r="D53" s="46">
        <v>0.31314522130775774</v>
      </c>
      <c r="E53" s="47">
        <v>3295</v>
      </c>
      <c r="F53" s="48">
        <v>0</v>
      </c>
      <c r="H53" s="44" t="s">
        <v>98</v>
      </c>
      <c r="I53" s="65">
        <v>4.5069742320672013E-2</v>
      </c>
      <c r="J53" s="59"/>
      <c r="K53" s="3">
        <f t="shared" si="2"/>
        <v>0.1280701250227442</v>
      </c>
      <c r="L53" s="3">
        <f t="shared" si="3"/>
        <v>-1.5855885192106459E-2</v>
      </c>
    </row>
    <row r="54" spans="2:12" ht="24" x14ac:dyDescent="0.2">
      <c r="B54" s="44" t="s">
        <v>99</v>
      </c>
      <c r="C54" s="45">
        <v>4.2792109256449162E-2</v>
      </c>
      <c r="D54" s="46">
        <v>0.20241882239165188</v>
      </c>
      <c r="E54" s="47">
        <v>3295</v>
      </c>
      <c r="F54" s="48">
        <v>0</v>
      </c>
      <c r="H54" s="44" t="s">
        <v>99</v>
      </c>
      <c r="I54" s="65">
        <v>2.3287687447649404E-3</v>
      </c>
      <c r="J54" s="59"/>
      <c r="K54" s="3">
        <f t="shared" si="2"/>
        <v>1.1012393965482767E-2</v>
      </c>
      <c r="L54" s="3">
        <f t="shared" si="3"/>
        <v>-4.9231057359957835E-4</v>
      </c>
    </row>
    <row r="55" spans="2:12" ht="24" x14ac:dyDescent="0.2">
      <c r="B55" s="44" t="s">
        <v>100</v>
      </c>
      <c r="C55" s="45">
        <v>5.1593323216995446E-3</v>
      </c>
      <c r="D55" s="46">
        <v>7.1653833202052333E-2</v>
      </c>
      <c r="E55" s="47">
        <v>3295</v>
      </c>
      <c r="F55" s="48">
        <v>0</v>
      </c>
      <c r="H55" s="44" t="s">
        <v>100</v>
      </c>
      <c r="I55" s="65">
        <v>-3.0666563860066234E-3</v>
      </c>
      <c r="J55" s="59"/>
      <c r="K55" s="3">
        <f t="shared" si="2"/>
        <v>-4.2577407938412574E-2</v>
      </c>
      <c r="L55" s="3">
        <f t="shared" si="3"/>
        <v>2.2081023030903407E-4</v>
      </c>
    </row>
    <row r="56" spans="2:12" ht="24" x14ac:dyDescent="0.2">
      <c r="B56" s="44" t="s">
        <v>101</v>
      </c>
      <c r="C56" s="45">
        <v>0.59817905918057668</v>
      </c>
      <c r="D56" s="46">
        <v>0.49034053640082331</v>
      </c>
      <c r="E56" s="47">
        <v>3295</v>
      </c>
      <c r="F56" s="48">
        <v>0</v>
      </c>
      <c r="H56" s="44" t="s">
        <v>101</v>
      </c>
      <c r="I56" s="65">
        <v>-8.6178634322985961E-2</v>
      </c>
      <c r="J56" s="59"/>
      <c r="K56" s="3">
        <f t="shared" si="2"/>
        <v>-7.0621083413525271E-2</v>
      </c>
      <c r="L56" s="3">
        <f t="shared" si="3"/>
        <v>0.1051315373172646</v>
      </c>
    </row>
    <row r="57" spans="2:12" ht="24" x14ac:dyDescent="0.2">
      <c r="B57" s="44" t="s">
        <v>103</v>
      </c>
      <c r="C57" s="45">
        <v>1.5174506828528073E-3</v>
      </c>
      <c r="D57" s="46">
        <v>3.8930810399428847E-2</v>
      </c>
      <c r="E57" s="47">
        <v>3295</v>
      </c>
      <c r="F57" s="48">
        <v>0</v>
      </c>
      <c r="H57" s="44" t="s">
        <v>103</v>
      </c>
      <c r="I57" s="65">
        <v>-6.5385684028256084E-4</v>
      </c>
      <c r="J57" s="59"/>
      <c r="K57" s="3">
        <f t="shared" si="2"/>
        <v>-1.6769870395078244E-2</v>
      </c>
      <c r="L57" s="3">
        <f t="shared" si="3"/>
        <v>2.5486125220483657E-5</v>
      </c>
    </row>
    <row r="58" spans="2:12" x14ac:dyDescent="0.2">
      <c r="B58" s="44" t="s">
        <v>104</v>
      </c>
      <c r="C58" s="45">
        <v>0.5508345978755691</v>
      </c>
      <c r="D58" s="46">
        <v>0.49748462762429946</v>
      </c>
      <c r="E58" s="47">
        <v>3295</v>
      </c>
      <c r="F58" s="48">
        <v>0</v>
      </c>
      <c r="H58" s="44" t="s">
        <v>104</v>
      </c>
      <c r="I58" s="65">
        <v>9.57702750730412E-2</v>
      </c>
      <c r="J58" s="59"/>
      <c r="K58" s="3">
        <f t="shared" si="2"/>
        <v>8.6468388621720654E-2</v>
      </c>
      <c r="L58" s="3">
        <f t="shared" si="3"/>
        <v>-0.10604062523542096</v>
      </c>
    </row>
    <row r="59" spans="2:12" x14ac:dyDescent="0.2">
      <c r="B59" s="44" t="s">
        <v>105</v>
      </c>
      <c r="C59" s="45">
        <v>0.37723823975720788</v>
      </c>
      <c r="D59" s="46">
        <v>0.48476888376670951</v>
      </c>
      <c r="E59" s="47">
        <v>3295</v>
      </c>
      <c r="F59" s="48">
        <v>0</v>
      </c>
      <c r="H59" s="44" t="s">
        <v>105</v>
      </c>
      <c r="I59" s="65">
        <v>5.9746716992439886E-2</v>
      </c>
      <c r="J59" s="59"/>
      <c r="K59" s="3">
        <f t="shared" ref="K59:K83" si="4">((1-C59)/D59)*I59</f>
        <v>7.6754040716948718E-2</v>
      </c>
      <c r="L59" s="3">
        <f t="shared" si="1"/>
        <v>-4.6493797568794959E-2</v>
      </c>
    </row>
    <row r="60" spans="2:12" x14ac:dyDescent="0.2">
      <c r="B60" s="44" t="s">
        <v>106</v>
      </c>
      <c r="C60" s="45">
        <v>0.4731411229135053</v>
      </c>
      <c r="D60" s="46">
        <v>0.49935385978814834</v>
      </c>
      <c r="E60" s="47">
        <v>3295</v>
      </c>
      <c r="F60" s="48">
        <v>0</v>
      </c>
      <c r="H60" s="44" t="s">
        <v>106</v>
      </c>
      <c r="I60" s="65">
        <v>4.8952460667561724E-2</v>
      </c>
      <c r="J60" s="59"/>
      <c r="K60" s="3">
        <f t="shared" si="4"/>
        <v>5.1648821677025301E-2</v>
      </c>
      <c r="L60" s="3">
        <f t="shared" si="1"/>
        <v>-4.6382783982996799E-2</v>
      </c>
    </row>
    <row r="61" spans="2:12" x14ac:dyDescent="0.2">
      <c r="B61" s="44" t="s">
        <v>107</v>
      </c>
      <c r="C61" s="45">
        <v>0.46494688922610017</v>
      </c>
      <c r="D61" s="46">
        <v>0.4988454690332248</v>
      </c>
      <c r="E61" s="47">
        <v>3295</v>
      </c>
      <c r="F61" s="48">
        <v>0</v>
      </c>
      <c r="H61" s="44" t="s">
        <v>107</v>
      </c>
      <c r="I61" s="65">
        <v>8.204800839596231E-2</v>
      </c>
      <c r="J61" s="59"/>
      <c r="K61" s="3">
        <f t="shared" si="4"/>
        <v>8.8003289295464762E-2</v>
      </c>
      <c r="L61" s="3">
        <f t="shared" si="1"/>
        <v>-7.6472512308934773E-2</v>
      </c>
    </row>
    <row r="62" spans="2:12" x14ac:dyDescent="0.2">
      <c r="B62" s="44" t="s">
        <v>108</v>
      </c>
      <c r="C62" s="45">
        <v>8.224582701062215E-2</v>
      </c>
      <c r="D62" s="46">
        <v>0.27478057751639018</v>
      </c>
      <c r="E62" s="47">
        <v>3295</v>
      </c>
      <c r="F62" s="48">
        <v>0</v>
      </c>
      <c r="H62" s="44" t="s">
        <v>108</v>
      </c>
      <c r="I62" s="65">
        <v>2.7292295677695914E-2</v>
      </c>
      <c r="J62" s="59"/>
      <c r="K62" s="3">
        <f t="shared" si="4"/>
        <v>9.1154980730657129E-2</v>
      </c>
      <c r="L62" s="3">
        <f t="shared" si="1"/>
        <v>-8.1689814080714556E-3</v>
      </c>
    </row>
    <row r="63" spans="2:12" x14ac:dyDescent="0.2">
      <c r="B63" s="44" t="s">
        <v>109</v>
      </c>
      <c r="C63" s="45">
        <v>0.40637329286798179</v>
      </c>
      <c r="D63" s="46">
        <v>0.49123036763740496</v>
      </c>
      <c r="E63" s="47">
        <v>3295</v>
      </c>
      <c r="F63" s="48">
        <v>0</v>
      </c>
      <c r="H63" s="44" t="s">
        <v>109</v>
      </c>
      <c r="I63" s="65">
        <v>8.0857142029314627E-2</v>
      </c>
      <c r="J63" s="59"/>
      <c r="K63" s="3">
        <f t="shared" si="4"/>
        <v>9.7711709481278927E-2</v>
      </c>
      <c r="L63" s="3">
        <f t="shared" si="1"/>
        <v>-6.6889559813615787E-2</v>
      </c>
    </row>
    <row r="64" spans="2:12" x14ac:dyDescent="0.2">
      <c r="B64" s="44" t="s">
        <v>110</v>
      </c>
      <c r="C64" s="45">
        <v>0.44157814871016693</v>
      </c>
      <c r="D64" s="46">
        <v>0.49665052773460366</v>
      </c>
      <c r="E64" s="47">
        <v>3295</v>
      </c>
      <c r="F64" s="48">
        <v>0</v>
      </c>
      <c r="H64" s="44" t="s">
        <v>110</v>
      </c>
      <c r="I64" s="65">
        <v>9.3292257805154322E-2</v>
      </c>
      <c r="J64" s="59"/>
      <c r="K64" s="3">
        <f t="shared" si="4"/>
        <v>0.10489556016821863</v>
      </c>
      <c r="L64" s="3">
        <f t="shared" si="1"/>
        <v>-8.2947304372151143E-2</v>
      </c>
    </row>
    <row r="65" spans="2:12" x14ac:dyDescent="0.2">
      <c r="B65" s="44" t="s">
        <v>111</v>
      </c>
      <c r="C65" s="45">
        <v>0.25007587253414265</v>
      </c>
      <c r="D65" s="46">
        <v>0.43312222720755283</v>
      </c>
      <c r="E65" s="47">
        <v>3295</v>
      </c>
      <c r="F65" s="48">
        <v>0</v>
      </c>
      <c r="H65" s="44" t="s">
        <v>111</v>
      </c>
      <c r="I65" s="65">
        <v>3.4703636779653914E-2</v>
      </c>
      <c r="J65" s="59"/>
      <c r="K65" s="3">
        <f t="shared" si="4"/>
        <v>6.0087183009896031E-2</v>
      </c>
      <c r="L65" s="3">
        <f t="shared" si="1"/>
        <v>-2.0037166653239308E-2</v>
      </c>
    </row>
    <row r="66" spans="2:12" x14ac:dyDescent="0.2">
      <c r="B66" s="44" t="s">
        <v>112</v>
      </c>
      <c r="C66" s="45">
        <v>0.88072837632776935</v>
      </c>
      <c r="D66" s="46">
        <v>0.3241570507219052</v>
      </c>
      <c r="E66" s="47">
        <v>3295</v>
      </c>
      <c r="F66" s="48">
        <v>0</v>
      </c>
      <c r="H66" s="44" t="s">
        <v>112</v>
      </c>
      <c r="I66" s="65">
        <v>4.5864961013014495E-2</v>
      </c>
      <c r="J66" s="59"/>
      <c r="K66" s="3">
        <f t="shared" si="4"/>
        <v>1.6875734640055231E-2</v>
      </c>
      <c r="L66" s="3">
        <f t="shared" si="1"/>
        <v>-0.12461420337262157</v>
      </c>
    </row>
    <row r="67" spans="2:12" x14ac:dyDescent="0.2">
      <c r="B67" s="44" t="s">
        <v>113</v>
      </c>
      <c r="C67" s="45">
        <v>2.0637329286798178E-2</v>
      </c>
      <c r="D67" s="46">
        <v>0.14218848672975731</v>
      </c>
      <c r="E67" s="47">
        <v>3295</v>
      </c>
      <c r="F67" s="48">
        <v>0</v>
      </c>
      <c r="H67" s="44" t="s">
        <v>113</v>
      </c>
      <c r="I67" s="65">
        <v>1.7844619889188243E-2</v>
      </c>
      <c r="J67" s="59"/>
      <c r="K67" s="3">
        <f t="shared" si="4"/>
        <v>0.12290977275644535</v>
      </c>
      <c r="L67" s="3">
        <f t="shared" si="1"/>
        <v>-2.5899797172105003E-3</v>
      </c>
    </row>
    <row r="68" spans="2:12" x14ac:dyDescent="0.2">
      <c r="B68" s="44" t="s">
        <v>114</v>
      </c>
      <c r="C68" s="45">
        <v>1.5781487101669194E-2</v>
      </c>
      <c r="D68" s="46">
        <v>0.12464809319614562</v>
      </c>
      <c r="E68" s="47">
        <v>3295</v>
      </c>
      <c r="F68" s="48">
        <v>0</v>
      </c>
      <c r="H68" s="44" t="s">
        <v>114</v>
      </c>
      <c r="I68" s="65">
        <v>9.7331143099200195E-3</v>
      </c>
      <c r="J68" s="59"/>
      <c r="K68" s="3">
        <f t="shared" si="4"/>
        <v>7.6852449534905234E-2</v>
      </c>
      <c r="L68" s="3">
        <f t="shared" si="1"/>
        <v>-1.2322933628785295E-3</v>
      </c>
    </row>
    <row r="69" spans="2:12" x14ac:dyDescent="0.2">
      <c r="B69" s="44" t="s">
        <v>115</v>
      </c>
      <c r="C69" s="45">
        <v>0.19908952959028831</v>
      </c>
      <c r="D69" s="46">
        <v>0.3993761333228027</v>
      </c>
      <c r="E69" s="47">
        <v>3295</v>
      </c>
      <c r="F69" s="48">
        <v>0</v>
      </c>
      <c r="H69" s="44" t="s">
        <v>115</v>
      </c>
      <c r="I69" s="65">
        <v>5.7272792858798355E-2</v>
      </c>
      <c r="J69" s="59"/>
      <c r="K69" s="3">
        <f t="shared" si="4"/>
        <v>0.11485508432508817</v>
      </c>
      <c r="L69" s="3">
        <f t="shared" si="1"/>
        <v>-2.8550562833367887E-2</v>
      </c>
    </row>
    <row r="70" spans="2:12" x14ac:dyDescent="0.2">
      <c r="B70" s="44" t="s">
        <v>116</v>
      </c>
      <c r="C70" s="45">
        <v>5.3110773899848251E-2</v>
      </c>
      <c r="D70" s="46">
        <v>0.22428840084577517</v>
      </c>
      <c r="E70" s="47">
        <v>3295</v>
      </c>
      <c r="F70" s="48">
        <v>0</v>
      </c>
      <c r="H70" s="44" t="s">
        <v>116</v>
      </c>
      <c r="I70" s="65">
        <v>1.6656704787554134E-2</v>
      </c>
      <c r="J70" s="59"/>
      <c r="K70" s="3">
        <f t="shared" si="4"/>
        <v>7.0320418916852423E-2</v>
      </c>
      <c r="L70" s="3">
        <f t="shared" si="1"/>
        <v>-3.9442542661696067E-3</v>
      </c>
    </row>
    <row r="71" spans="2:12" x14ac:dyDescent="0.2">
      <c r="B71" s="44" t="s">
        <v>117</v>
      </c>
      <c r="C71" s="45">
        <v>0.84006069802731409</v>
      </c>
      <c r="D71" s="46">
        <v>0.36660538809870929</v>
      </c>
      <c r="E71" s="47">
        <v>3295</v>
      </c>
      <c r="F71" s="48">
        <v>0</v>
      </c>
      <c r="H71" s="44" t="s">
        <v>117</v>
      </c>
      <c r="I71" s="65">
        <v>5.5480996225524964E-2</v>
      </c>
      <c r="J71" s="59"/>
      <c r="K71" s="3">
        <f t="shared" si="4"/>
        <v>2.4204750113139228E-2</v>
      </c>
      <c r="L71" s="3">
        <f t="shared" si="1"/>
        <v>-0.12713234974035933</v>
      </c>
    </row>
    <row r="72" spans="2:12" ht="24" x14ac:dyDescent="0.2">
      <c r="B72" s="44" t="s">
        <v>118</v>
      </c>
      <c r="C72" s="45">
        <v>4.764795144157815E-2</v>
      </c>
      <c r="D72" s="46">
        <v>0.21305257568775471</v>
      </c>
      <c r="E72" s="47">
        <v>3295</v>
      </c>
      <c r="F72" s="48">
        <v>0</v>
      </c>
      <c r="H72" s="44" t="s">
        <v>118</v>
      </c>
      <c r="I72" s="65">
        <v>-2.8951308310845192E-2</v>
      </c>
      <c r="J72" s="59"/>
      <c r="K72" s="3">
        <f t="shared" si="4"/>
        <v>-0.12941330415403463</v>
      </c>
      <c r="L72" s="3">
        <f t="shared" ref="L72:L123" si="5">((0-C72)/D72)*I72</f>
        <v>6.4747892773051102E-3</v>
      </c>
    </row>
    <row r="73" spans="2:12" ht="24" x14ac:dyDescent="0.2">
      <c r="B73" s="44" t="s">
        <v>119</v>
      </c>
      <c r="C73" s="45">
        <v>0.38634294385432472</v>
      </c>
      <c r="D73" s="46">
        <v>0.48698464811795172</v>
      </c>
      <c r="E73" s="47">
        <v>3295</v>
      </c>
      <c r="F73" s="48">
        <v>0</v>
      </c>
      <c r="H73" s="44" t="s">
        <v>119</v>
      </c>
      <c r="I73" s="65">
        <v>-3.3013283420327791E-2</v>
      </c>
      <c r="J73" s="59"/>
      <c r="K73" s="3">
        <f t="shared" si="4"/>
        <v>-4.1600560501682031E-2</v>
      </c>
      <c r="L73" s="3">
        <f t="shared" si="5"/>
        <v>2.6190659504768156E-2</v>
      </c>
    </row>
    <row r="74" spans="2:12" ht="24" x14ac:dyDescent="0.2">
      <c r="B74" s="44" t="s">
        <v>120</v>
      </c>
      <c r="C74" s="45">
        <v>7.2230652503793624E-2</v>
      </c>
      <c r="D74" s="46">
        <v>0.25890872796870007</v>
      </c>
      <c r="E74" s="47">
        <v>3295</v>
      </c>
      <c r="F74" s="48">
        <v>0</v>
      </c>
      <c r="H74" s="44" t="s">
        <v>120</v>
      </c>
      <c r="I74" s="65">
        <v>-4.5027679784408185E-2</v>
      </c>
      <c r="J74" s="59"/>
      <c r="K74" s="3">
        <f t="shared" si="4"/>
        <v>-0.16135145933704789</v>
      </c>
      <c r="L74" s="3">
        <f t="shared" si="5"/>
        <v>1.2561873510702452E-2</v>
      </c>
    </row>
    <row r="75" spans="2:12" ht="24" x14ac:dyDescent="0.2">
      <c r="B75" s="44" t="s">
        <v>121</v>
      </c>
      <c r="C75" s="45">
        <v>0.22276176024279212</v>
      </c>
      <c r="D75" s="46">
        <v>0.41616285314102125</v>
      </c>
      <c r="E75" s="47">
        <v>3295</v>
      </c>
      <c r="F75" s="48">
        <v>0</v>
      </c>
      <c r="H75" s="44" t="s">
        <v>121</v>
      </c>
      <c r="I75" s="65">
        <v>5.2067589110070429E-2</v>
      </c>
      <c r="J75" s="59"/>
      <c r="K75" s="3">
        <f t="shared" si="4"/>
        <v>9.7242992743995282E-2</v>
      </c>
      <c r="L75" s="3">
        <f t="shared" si="5"/>
        <v>-2.7870502410813177E-2</v>
      </c>
    </row>
    <row r="76" spans="2:12" ht="24" x14ac:dyDescent="0.2">
      <c r="B76" s="44" t="s">
        <v>122</v>
      </c>
      <c r="C76" s="45">
        <v>2.7314112291350529E-3</v>
      </c>
      <c r="D76" s="46">
        <v>5.2199401959674929E-2</v>
      </c>
      <c r="E76" s="47">
        <v>3295</v>
      </c>
      <c r="F76" s="48">
        <v>0</v>
      </c>
      <c r="H76" s="44" t="s">
        <v>122</v>
      </c>
      <c r="I76" s="65">
        <v>-7.3622772868884331E-4</v>
      </c>
      <c r="J76" s="59"/>
      <c r="K76" s="3">
        <f t="shared" si="4"/>
        <v>-1.4065616854589617E-2</v>
      </c>
      <c r="L76" s="3">
        <f t="shared" si="5"/>
        <v>3.8524209279155982E-5</v>
      </c>
    </row>
    <row r="77" spans="2:12" ht="24" x14ac:dyDescent="0.2">
      <c r="B77" s="44" t="s">
        <v>123</v>
      </c>
      <c r="C77" s="45">
        <v>4.09711684370258E-2</v>
      </c>
      <c r="D77" s="46">
        <v>0.19825352534054952</v>
      </c>
      <c r="E77" s="47">
        <v>3295</v>
      </c>
      <c r="F77" s="48">
        <v>0</v>
      </c>
      <c r="H77" s="44" t="s">
        <v>123</v>
      </c>
      <c r="I77" s="65">
        <v>2.6776008090461417E-2</v>
      </c>
      <c r="J77" s="59"/>
      <c r="K77" s="3">
        <f t="shared" si="4"/>
        <v>0.12952588716294441</v>
      </c>
      <c r="L77" s="3">
        <f t="shared" si="5"/>
        <v>-5.5335426477840172E-3</v>
      </c>
    </row>
    <row r="78" spans="2:12" ht="24" x14ac:dyDescent="0.2">
      <c r="B78" s="44" t="s">
        <v>124</v>
      </c>
      <c r="C78" s="45">
        <v>0.14172989377845219</v>
      </c>
      <c r="D78" s="46">
        <v>0.34882582975431009</v>
      </c>
      <c r="E78" s="47">
        <v>3295</v>
      </c>
      <c r="F78" s="48">
        <v>0</v>
      </c>
      <c r="H78" s="44" t="s">
        <v>124</v>
      </c>
      <c r="I78" s="65">
        <v>2.1273425856921144E-2</v>
      </c>
      <c r="J78" s="59"/>
      <c r="K78" s="3">
        <f t="shared" si="4"/>
        <v>5.234229782460751E-2</v>
      </c>
      <c r="L78" s="3">
        <f t="shared" si="5"/>
        <v>-8.6435124059730199E-3</v>
      </c>
    </row>
    <row r="79" spans="2:12" ht="24" x14ac:dyDescent="0.2">
      <c r="B79" s="44" t="s">
        <v>125</v>
      </c>
      <c r="C79" s="45">
        <v>4.2488619119878607E-3</v>
      </c>
      <c r="D79" s="46">
        <v>6.5054542370768506E-2</v>
      </c>
      <c r="E79" s="47">
        <v>3295</v>
      </c>
      <c r="F79" s="48">
        <v>0</v>
      </c>
      <c r="H79" s="44" t="s">
        <v>125</v>
      </c>
      <c r="I79" s="65">
        <v>1.2139962038677098E-3</v>
      </c>
      <c r="J79" s="59"/>
      <c r="K79" s="3">
        <f t="shared" si="4"/>
        <v>1.8581916920515848E-2</v>
      </c>
      <c r="L79" s="3">
        <f t="shared" si="5"/>
        <v>-7.9288886585559854E-5</v>
      </c>
    </row>
    <row r="80" spans="2:12" ht="24" x14ac:dyDescent="0.2">
      <c r="B80" s="44" t="s">
        <v>126</v>
      </c>
      <c r="C80" s="45">
        <v>7.4355083459787558E-2</v>
      </c>
      <c r="D80" s="46">
        <v>0.26238768930688749</v>
      </c>
      <c r="E80" s="47">
        <v>3295</v>
      </c>
      <c r="F80" s="48">
        <v>0</v>
      </c>
      <c r="H80" s="44" t="s">
        <v>126</v>
      </c>
      <c r="I80" s="65">
        <v>-7.9064364311506679E-4</v>
      </c>
      <c r="J80" s="59"/>
      <c r="K80" s="3">
        <f t="shared" si="4"/>
        <v>-2.789213438242984E-3</v>
      </c>
      <c r="L80" s="3">
        <f t="shared" si="5"/>
        <v>2.2405157126869873E-4</v>
      </c>
    </row>
    <row r="81" spans="2:12" ht="24" x14ac:dyDescent="0.2">
      <c r="B81" s="44" t="s">
        <v>127</v>
      </c>
      <c r="C81" s="45">
        <v>1.5174506828528073E-3</v>
      </c>
      <c r="D81" s="46">
        <v>3.8930810399429305E-2</v>
      </c>
      <c r="E81" s="47">
        <v>3295</v>
      </c>
      <c r="F81" s="48">
        <v>0</v>
      </c>
      <c r="H81" s="44" t="s">
        <v>127</v>
      </c>
      <c r="I81" s="65">
        <v>-3.83436536512356E-3</v>
      </c>
      <c r="J81" s="59"/>
      <c r="K81" s="3">
        <f t="shared" si="4"/>
        <v>-9.8342337739726823E-2</v>
      </c>
      <c r="L81" s="3">
        <f t="shared" si="5"/>
        <v>1.4945644033393133E-4</v>
      </c>
    </row>
    <row r="82" spans="2:12" ht="24" x14ac:dyDescent="0.2">
      <c r="B82" s="44" t="s">
        <v>128</v>
      </c>
      <c r="C82" s="45">
        <v>9.1047040971168442E-4</v>
      </c>
      <c r="D82" s="46">
        <v>3.0164840532691698E-2</v>
      </c>
      <c r="E82" s="47">
        <v>3295</v>
      </c>
      <c r="F82" s="48">
        <v>0</v>
      </c>
      <c r="H82" s="44" t="s">
        <v>128</v>
      </c>
      <c r="I82" s="65">
        <v>-4.4501980062104472E-4</v>
      </c>
      <c r="J82" s="59"/>
      <c r="K82" s="3">
        <f t="shared" si="4"/>
        <v>-1.4739498548947549E-2</v>
      </c>
      <c r="L82" s="3">
        <f t="shared" si="5"/>
        <v>1.3432106818603478E-5</v>
      </c>
    </row>
    <row r="83" spans="2:12" ht="24" x14ac:dyDescent="0.2">
      <c r="B83" s="44" t="s">
        <v>129</v>
      </c>
      <c r="C83" s="45">
        <v>7.9514415781487102E-2</v>
      </c>
      <c r="D83" s="46">
        <v>0.27058102893507063</v>
      </c>
      <c r="E83" s="47">
        <v>3295</v>
      </c>
      <c r="F83" s="48">
        <v>0</v>
      </c>
      <c r="H83" s="44" t="s">
        <v>129</v>
      </c>
      <c r="I83" s="65">
        <v>-4.8510188792031873E-2</v>
      </c>
      <c r="J83" s="59"/>
      <c r="K83" s="3">
        <f t="shared" si="4"/>
        <v>-0.16502609087756429</v>
      </c>
      <c r="L83" s="3">
        <f t="shared" si="5"/>
        <v>1.4255468450353392E-2</v>
      </c>
    </row>
    <row r="84" spans="2:12" ht="24" x14ac:dyDescent="0.2">
      <c r="B84" s="44" t="s">
        <v>130</v>
      </c>
      <c r="C84" s="45">
        <v>1.0318664643399089E-2</v>
      </c>
      <c r="D84" s="46">
        <v>0.10107071803023156</v>
      </c>
      <c r="E84" s="47">
        <v>3295</v>
      </c>
      <c r="F84" s="48">
        <v>0</v>
      </c>
      <c r="H84" s="44" t="s">
        <v>130</v>
      </c>
      <c r="I84" s="65">
        <v>-1.7758975479595842E-2</v>
      </c>
      <c r="J84" s="59"/>
      <c r="K84" s="3">
        <f t="shared" ref="K84:K123" si="6">((1-C84)/D84)*I84</f>
        <v>-0.17389533694570589</v>
      </c>
      <c r="L84" s="3">
        <f t="shared" si="5"/>
        <v>1.8130761901729527E-3</v>
      </c>
    </row>
    <row r="85" spans="2:12" ht="24" x14ac:dyDescent="0.2">
      <c r="B85" s="44" t="s">
        <v>131</v>
      </c>
      <c r="C85" s="45">
        <v>1.8209408194233688E-2</v>
      </c>
      <c r="D85" s="46">
        <v>0.13372828062289874</v>
      </c>
      <c r="E85" s="47">
        <v>3295</v>
      </c>
      <c r="F85" s="48">
        <v>0</v>
      </c>
      <c r="H85" s="44" t="s">
        <v>131</v>
      </c>
      <c r="I85" s="65">
        <v>-2.9376362661843536E-3</v>
      </c>
      <c r="J85" s="59"/>
      <c r="K85" s="3">
        <f t="shared" si="6"/>
        <v>-2.1567193078779155E-2</v>
      </c>
      <c r="L85" s="3">
        <f t="shared" si="5"/>
        <v>4.0000976343948974E-4</v>
      </c>
    </row>
    <row r="86" spans="2:12" ht="24" x14ac:dyDescent="0.2">
      <c r="B86" s="44" t="s">
        <v>132</v>
      </c>
      <c r="C86" s="45">
        <v>0.866464339908953</v>
      </c>
      <c r="D86" s="46">
        <v>0.34020436978972118</v>
      </c>
      <c r="E86" s="47">
        <v>3295</v>
      </c>
      <c r="F86" s="48">
        <v>0</v>
      </c>
      <c r="H86" s="44" t="s">
        <v>132</v>
      </c>
      <c r="I86" s="65">
        <v>4.5021899452784266E-2</v>
      </c>
      <c r="J86" s="59"/>
      <c r="K86" s="3">
        <f t="shared" si="6"/>
        <v>1.7671816107759881E-2</v>
      </c>
      <c r="L86" s="3">
        <f t="shared" si="5"/>
        <v>-0.11466598860830565</v>
      </c>
    </row>
    <row r="87" spans="2:12" ht="24" x14ac:dyDescent="0.2">
      <c r="B87" s="44" t="s">
        <v>133</v>
      </c>
      <c r="C87" s="45">
        <v>1.2746585735963581E-2</v>
      </c>
      <c r="D87" s="46">
        <v>0.11219594734577663</v>
      </c>
      <c r="E87" s="47">
        <v>3295</v>
      </c>
      <c r="F87" s="48">
        <v>0</v>
      </c>
      <c r="H87" s="44" t="s">
        <v>133</v>
      </c>
      <c r="I87" s="65">
        <v>5.0765739509621996E-3</v>
      </c>
      <c r="J87" s="59"/>
      <c r="K87" s="3">
        <f t="shared" si="6"/>
        <v>4.4670641715829865E-2</v>
      </c>
      <c r="L87" s="3">
        <f t="shared" si="5"/>
        <v>-5.7674975470791703E-4</v>
      </c>
    </row>
    <row r="88" spans="2:12" ht="24" x14ac:dyDescent="0.2">
      <c r="B88" s="44" t="s">
        <v>134</v>
      </c>
      <c r="C88" s="45">
        <v>1.2139605462822458E-3</v>
      </c>
      <c r="D88" s="46">
        <v>3.4826066898006915E-2</v>
      </c>
      <c r="E88" s="47">
        <v>3295</v>
      </c>
      <c r="F88" s="48">
        <v>0</v>
      </c>
      <c r="H88" s="44" t="s">
        <v>134</v>
      </c>
      <c r="I88" s="65">
        <v>8.644798440266055E-5</v>
      </c>
      <c r="J88" s="59"/>
      <c r="K88" s="3">
        <f t="shared" si="6"/>
        <v>2.4792647476718508E-3</v>
      </c>
      <c r="L88" s="3">
        <f t="shared" si="5"/>
        <v>-3.0133877212663026E-6</v>
      </c>
    </row>
    <row r="89" spans="2:12" ht="24" x14ac:dyDescent="0.2">
      <c r="B89" s="44" t="s">
        <v>135</v>
      </c>
      <c r="C89" s="45">
        <v>4.8558421851289833E-3</v>
      </c>
      <c r="D89" s="46">
        <v>6.9525031256170947E-2</v>
      </c>
      <c r="E89" s="47">
        <v>3295</v>
      </c>
      <c r="F89" s="48">
        <v>0</v>
      </c>
      <c r="H89" s="44" t="s">
        <v>135</v>
      </c>
      <c r="I89" s="65">
        <v>-7.2207790935610913E-3</v>
      </c>
      <c r="J89" s="59"/>
      <c r="K89" s="3">
        <f t="shared" si="6"/>
        <v>-0.10335437467626145</v>
      </c>
      <c r="L89" s="3">
        <f t="shared" si="5"/>
        <v>5.0432143788355695E-4</v>
      </c>
    </row>
    <row r="90" spans="2:12" ht="24" x14ac:dyDescent="0.2">
      <c r="B90" s="44" t="s">
        <v>136</v>
      </c>
      <c r="C90" s="45">
        <v>1.5174506828528073E-3</v>
      </c>
      <c r="D90" s="46">
        <v>3.8930810399427904E-2</v>
      </c>
      <c r="E90" s="47">
        <v>3295</v>
      </c>
      <c r="F90" s="48">
        <v>0</v>
      </c>
      <c r="H90" s="44" t="s">
        <v>136</v>
      </c>
      <c r="I90" s="65">
        <v>-5.6241788541496907E-3</v>
      </c>
      <c r="J90" s="59"/>
      <c r="K90" s="3">
        <f t="shared" si="6"/>
        <v>-0.14424679020268988</v>
      </c>
      <c r="L90" s="3">
        <f t="shared" si="5"/>
        <v>2.1922004590074455E-4</v>
      </c>
    </row>
    <row r="91" spans="2:12" ht="24" x14ac:dyDescent="0.2">
      <c r="B91" s="44" t="s">
        <v>137</v>
      </c>
      <c r="C91" s="45">
        <v>5.857359635811836E-2</v>
      </c>
      <c r="D91" s="46">
        <v>0.23486053419643285</v>
      </c>
      <c r="E91" s="47">
        <v>3295</v>
      </c>
      <c r="F91" s="48">
        <v>0</v>
      </c>
      <c r="H91" s="44" t="s">
        <v>137</v>
      </c>
      <c r="I91" s="65">
        <v>-3.3273515902007937E-2</v>
      </c>
      <c r="J91" s="59"/>
      <c r="K91" s="3">
        <f t="shared" si="6"/>
        <v>-0.13337518165546292</v>
      </c>
      <c r="L91" s="3">
        <f t="shared" si="5"/>
        <v>8.2983269050626498E-3</v>
      </c>
    </row>
    <row r="92" spans="2:12" ht="24" x14ac:dyDescent="0.2">
      <c r="B92" s="44" t="s">
        <v>138</v>
      </c>
      <c r="C92" s="45">
        <v>8.8922610015174514E-2</v>
      </c>
      <c r="D92" s="46">
        <v>0.2846752083974316</v>
      </c>
      <c r="E92" s="47">
        <v>3295</v>
      </c>
      <c r="F92" s="48">
        <v>0</v>
      </c>
      <c r="H92" s="44" t="s">
        <v>138</v>
      </c>
      <c r="I92" s="65">
        <v>-4.5999234568170191E-2</v>
      </c>
      <c r="J92" s="59"/>
      <c r="K92" s="3">
        <f t="shared" si="6"/>
        <v>-0.1472164113186836</v>
      </c>
      <c r="L92" s="3">
        <f t="shared" si="5"/>
        <v>1.4368557134035407E-2</v>
      </c>
    </row>
    <row r="93" spans="2:12" ht="24" x14ac:dyDescent="0.2">
      <c r="B93" s="44" t="s">
        <v>139</v>
      </c>
      <c r="C93" s="45">
        <v>0.10500758725341426</v>
      </c>
      <c r="D93" s="46">
        <v>0.30660972723670171</v>
      </c>
      <c r="E93" s="47">
        <v>3295</v>
      </c>
      <c r="F93" s="48">
        <v>0</v>
      </c>
      <c r="H93" s="44" t="s">
        <v>139</v>
      </c>
      <c r="I93" s="65">
        <v>3.3000679514851353E-3</v>
      </c>
      <c r="J93" s="59"/>
      <c r="K93" s="3">
        <f t="shared" si="6"/>
        <v>9.6328834859412127E-3</v>
      </c>
      <c r="L93" s="3">
        <f t="shared" si="5"/>
        <v>-1.1302060651528177E-3</v>
      </c>
    </row>
    <row r="94" spans="2:12" ht="24" x14ac:dyDescent="0.2">
      <c r="B94" s="44" t="s">
        <v>140</v>
      </c>
      <c r="C94" s="45">
        <v>1.0622154779969651E-2</v>
      </c>
      <c r="D94" s="46">
        <v>0.10253055667667668</v>
      </c>
      <c r="E94" s="47">
        <v>3295</v>
      </c>
      <c r="F94" s="48">
        <v>0</v>
      </c>
      <c r="H94" s="44" t="s">
        <v>140</v>
      </c>
      <c r="I94" s="65">
        <v>-1.0303642306541115E-2</v>
      </c>
      <c r="J94" s="59"/>
      <c r="K94" s="3">
        <f t="shared" si="6"/>
        <v>-9.9425924851947428E-2</v>
      </c>
      <c r="L94" s="3">
        <f t="shared" si="5"/>
        <v>1.0674562484104784E-3</v>
      </c>
    </row>
    <row r="95" spans="2:12" ht="24" x14ac:dyDescent="0.2">
      <c r="B95" s="44" t="s">
        <v>141</v>
      </c>
      <c r="C95" s="45">
        <v>3.3383915022761758E-2</v>
      </c>
      <c r="D95" s="46">
        <v>0.17966420251993054</v>
      </c>
      <c r="E95" s="47">
        <v>3295</v>
      </c>
      <c r="F95" s="48">
        <v>0</v>
      </c>
      <c r="H95" s="44" t="s">
        <v>141</v>
      </c>
      <c r="I95" s="65">
        <v>-1.7944226486979516E-2</v>
      </c>
      <c r="J95" s="59"/>
      <c r="K95" s="3">
        <f t="shared" si="6"/>
        <v>-9.6542203240875785E-2</v>
      </c>
      <c r="L95" s="3">
        <f t="shared" si="5"/>
        <v>3.3342676158544223E-3</v>
      </c>
    </row>
    <row r="96" spans="2:12" ht="24" x14ac:dyDescent="0.2">
      <c r="B96" s="44" t="s">
        <v>142</v>
      </c>
      <c r="C96" s="45">
        <v>8.1942336874051593E-3</v>
      </c>
      <c r="D96" s="46">
        <v>9.0164047499982566E-2</v>
      </c>
      <c r="E96" s="47">
        <v>3295</v>
      </c>
      <c r="F96" s="48">
        <v>0</v>
      </c>
      <c r="H96" s="44" t="s">
        <v>142</v>
      </c>
      <c r="I96" s="65">
        <v>1.0430117848175246E-2</v>
      </c>
      <c r="J96" s="59"/>
      <c r="K96" s="3">
        <f t="shared" si="6"/>
        <v>0.11473144021337466</v>
      </c>
      <c r="L96" s="3">
        <f t="shared" si="5"/>
        <v>-9.4790357581429484E-4</v>
      </c>
    </row>
    <row r="97" spans="2:13" ht="24" x14ac:dyDescent="0.2">
      <c r="B97" s="44" t="s">
        <v>143</v>
      </c>
      <c r="C97" s="45">
        <v>2.1244309559939304E-3</v>
      </c>
      <c r="D97" s="46">
        <v>4.6049552859405901E-2</v>
      </c>
      <c r="E97" s="47">
        <v>3295</v>
      </c>
      <c r="F97" s="48">
        <v>0</v>
      </c>
      <c r="H97" s="44" t="s">
        <v>143</v>
      </c>
      <c r="I97" s="65">
        <v>5.4783727902538455E-3</v>
      </c>
      <c r="J97" s="59"/>
      <c r="K97" s="3">
        <f t="shared" si="6"/>
        <v>0.11871416823959761</v>
      </c>
      <c r="L97" s="3">
        <f t="shared" si="5"/>
        <v>-2.5273697617919199E-4</v>
      </c>
    </row>
    <row r="98" spans="2:13" ht="24" x14ac:dyDescent="0.2">
      <c r="B98" s="44" t="s">
        <v>144</v>
      </c>
      <c r="C98" s="45">
        <v>3.9453717754172987E-2</v>
      </c>
      <c r="D98" s="46">
        <v>0.1947013785361309</v>
      </c>
      <c r="E98" s="47">
        <v>3295</v>
      </c>
      <c r="F98" s="48">
        <v>0</v>
      </c>
      <c r="H98" s="44" t="s">
        <v>144</v>
      </c>
      <c r="I98" s="65">
        <v>2.2633039585499198E-2</v>
      </c>
      <c r="J98" s="59"/>
      <c r="K98" s="3">
        <f t="shared" si="6"/>
        <v>0.11165859324277751</v>
      </c>
      <c r="L98" s="3">
        <f t="shared" si="5"/>
        <v>-4.5862929294031825E-3</v>
      </c>
    </row>
    <row r="99" spans="2:13" ht="24" x14ac:dyDescent="0.2">
      <c r="B99" s="44" t="s">
        <v>145</v>
      </c>
      <c r="C99" s="45">
        <v>1.5174506828528073E-2</v>
      </c>
      <c r="D99" s="46">
        <v>0.12226519528348136</v>
      </c>
      <c r="E99" s="47">
        <v>3295</v>
      </c>
      <c r="F99" s="48">
        <v>0</v>
      </c>
      <c r="H99" s="44" t="s">
        <v>145</v>
      </c>
      <c r="I99" s="65">
        <v>8.4854930510484244E-3</v>
      </c>
      <c r="J99" s="59"/>
      <c r="K99" s="3">
        <f t="shared" si="6"/>
        <v>6.8349213031771924E-2</v>
      </c>
      <c r="L99" s="3">
        <f t="shared" si="5"/>
        <v>-1.0531465798424024E-3</v>
      </c>
    </row>
    <row r="100" spans="2:13" ht="24" x14ac:dyDescent="0.2">
      <c r="B100" s="44" t="s">
        <v>146</v>
      </c>
      <c r="C100" s="45">
        <v>0.23732928679817905</v>
      </c>
      <c r="D100" s="46">
        <v>0.42551033602095739</v>
      </c>
      <c r="E100" s="47">
        <v>3295</v>
      </c>
      <c r="F100" s="48">
        <v>0</v>
      </c>
      <c r="H100" s="44" t="s">
        <v>146</v>
      </c>
      <c r="I100" s="65">
        <v>2.3710241497906234E-2</v>
      </c>
      <c r="J100" s="59"/>
      <c r="K100" s="3">
        <f t="shared" si="6"/>
        <v>4.2497456025380596E-2</v>
      </c>
      <c r="L100" s="3">
        <f t="shared" si="5"/>
        <v>-1.3224437171447523E-2</v>
      </c>
    </row>
    <row r="101" spans="2:13" ht="24" x14ac:dyDescent="0.2">
      <c r="B101" s="44" t="s">
        <v>147</v>
      </c>
      <c r="C101" s="45">
        <v>0.18300455235204857</v>
      </c>
      <c r="D101" s="46">
        <v>0.38672894375202704</v>
      </c>
      <c r="E101" s="47">
        <v>3295</v>
      </c>
      <c r="F101" s="48">
        <v>0</v>
      </c>
      <c r="H101" s="44" t="s">
        <v>147</v>
      </c>
      <c r="I101" s="65">
        <v>3.4460536841509466E-2</v>
      </c>
      <c r="J101" s="59"/>
      <c r="K101" s="3">
        <f t="shared" si="6"/>
        <v>7.2800606672642348E-2</v>
      </c>
      <c r="L101" s="3">
        <f t="shared" si="5"/>
        <v>-1.6307119548143886E-2</v>
      </c>
    </row>
    <row r="102" spans="2:13" ht="24" x14ac:dyDescent="0.2">
      <c r="B102" s="44" t="s">
        <v>148</v>
      </c>
      <c r="C102" s="45">
        <v>0.20091047040971169</v>
      </c>
      <c r="D102" s="46">
        <v>0.40074205175243133</v>
      </c>
      <c r="E102" s="47">
        <v>3295</v>
      </c>
      <c r="F102" s="48">
        <v>0</v>
      </c>
      <c r="H102" s="44" t="s">
        <v>148</v>
      </c>
      <c r="I102" s="65">
        <v>-1.2461737810461178E-2</v>
      </c>
      <c r="J102" s="59"/>
      <c r="K102" s="3">
        <f t="shared" si="6"/>
        <v>-2.4849012379142006E-2</v>
      </c>
      <c r="L102" s="3">
        <f t="shared" si="5"/>
        <v>6.2476438264306901E-3</v>
      </c>
    </row>
    <row r="103" spans="2:13" ht="24" x14ac:dyDescent="0.2">
      <c r="B103" s="44" t="s">
        <v>149</v>
      </c>
      <c r="C103" s="45">
        <v>7.2837632776934754E-3</v>
      </c>
      <c r="D103" s="46">
        <v>8.5046488378945739E-2</v>
      </c>
      <c r="E103" s="47">
        <v>3295</v>
      </c>
      <c r="F103" s="48">
        <v>0</v>
      </c>
      <c r="H103" s="44" t="s">
        <v>149</v>
      </c>
      <c r="I103" s="65">
        <v>-9.010025424593171E-3</v>
      </c>
      <c r="J103" s="59"/>
      <c r="K103" s="3">
        <f t="shared" si="6"/>
        <v>-0.10517069784728145</v>
      </c>
      <c r="L103" s="3">
        <f t="shared" si="5"/>
        <v>7.7165904871132833E-4</v>
      </c>
    </row>
    <row r="104" spans="2:13" x14ac:dyDescent="0.2">
      <c r="B104" s="44" t="s">
        <v>150</v>
      </c>
      <c r="C104" s="45">
        <v>0.41305007587253412</v>
      </c>
      <c r="D104" s="46">
        <v>0.49245640527068207</v>
      </c>
      <c r="E104" s="47">
        <v>3295</v>
      </c>
      <c r="F104" s="48">
        <v>0</v>
      </c>
      <c r="H104" s="44" t="s">
        <v>150</v>
      </c>
      <c r="I104" s="65">
        <v>-2.5497250502610695E-2</v>
      </c>
      <c r="J104" s="59"/>
      <c r="K104" s="3">
        <f t="shared" si="6"/>
        <v>-3.0389713866632292E-2</v>
      </c>
      <c r="L104" s="3">
        <f t="shared" si="5"/>
        <v>2.1385936180189528E-2</v>
      </c>
    </row>
    <row r="105" spans="2:13" x14ac:dyDescent="0.2">
      <c r="B105" s="44" t="s">
        <v>151</v>
      </c>
      <c r="C105" s="45">
        <v>0.4458270106221548</v>
      </c>
      <c r="D105" s="46">
        <v>0.49713206682208844</v>
      </c>
      <c r="E105" s="47">
        <v>3295</v>
      </c>
      <c r="F105" s="48">
        <v>0</v>
      </c>
      <c r="H105" s="44" t="s">
        <v>151</v>
      </c>
      <c r="I105" s="65">
        <v>-1.3274359687646695E-3</v>
      </c>
      <c r="J105" s="59"/>
      <c r="K105" s="3">
        <f t="shared" si="6"/>
        <v>-1.4797459430056375E-3</v>
      </c>
      <c r="L105" s="3">
        <f t="shared" si="5"/>
        <v>1.1904418347619286E-3</v>
      </c>
    </row>
    <row r="106" spans="2:13" ht="24" x14ac:dyDescent="0.2">
      <c r="B106" s="44" t="s">
        <v>152</v>
      </c>
      <c r="C106" s="49">
        <v>2.3062098501070665</v>
      </c>
      <c r="D106" s="50">
        <v>1.6963194505209822</v>
      </c>
      <c r="E106" s="47">
        <v>3295</v>
      </c>
      <c r="F106" s="48">
        <v>26</v>
      </c>
      <c r="H106" s="44" t="s">
        <v>152</v>
      </c>
      <c r="I106" s="65">
        <v>-1.5754108976584968E-2</v>
      </c>
      <c r="J106" s="59"/>
      <c r="M106" s="3" t="str">
        <f>"((memsleep-"&amp;C106&amp;")/"&amp;D106&amp;")*("&amp;I106&amp;")"</f>
        <v>((memsleep-2.30620985010707)/1.69631945052098)*(-0.015754108976585)</v>
      </c>
    </row>
    <row r="107" spans="2:13" x14ac:dyDescent="0.2">
      <c r="B107" s="44" t="s">
        <v>153</v>
      </c>
      <c r="C107" s="51">
        <v>7.0106221547799691E-2</v>
      </c>
      <c r="D107" s="52">
        <v>0.25536470034618852</v>
      </c>
      <c r="E107" s="47">
        <v>3295</v>
      </c>
      <c r="F107" s="48">
        <v>0</v>
      </c>
      <c r="H107" s="44" t="s">
        <v>153</v>
      </c>
      <c r="I107" s="65">
        <v>-1.0711582620696856E-2</v>
      </c>
      <c r="J107" s="59"/>
      <c r="K107" s="3">
        <f t="shared" si="6"/>
        <v>-3.9005524345610242E-2</v>
      </c>
      <c r="L107" s="3">
        <f t="shared" si="5"/>
        <v>2.9406906409386309E-3</v>
      </c>
    </row>
    <row r="108" spans="2:13" x14ac:dyDescent="0.2">
      <c r="B108" s="44" t="s">
        <v>154</v>
      </c>
      <c r="C108" s="51">
        <v>1.0925644916540212E-2</v>
      </c>
      <c r="D108" s="52">
        <v>0.10396901362070043</v>
      </c>
      <c r="E108" s="47">
        <v>3295</v>
      </c>
      <c r="F108" s="48">
        <v>0</v>
      </c>
      <c r="H108" s="44" t="s">
        <v>154</v>
      </c>
      <c r="I108" s="65">
        <v>1.9102484727801855E-3</v>
      </c>
      <c r="J108" s="59"/>
      <c r="K108" s="3">
        <f t="shared" si="6"/>
        <v>1.8172508427915363E-2</v>
      </c>
      <c r="L108" s="3">
        <f t="shared" si="5"/>
        <v>-2.0073958373886255E-4</v>
      </c>
    </row>
    <row r="109" spans="2:13" x14ac:dyDescent="0.2">
      <c r="B109" s="44" t="s">
        <v>155</v>
      </c>
      <c r="C109" s="51">
        <v>3.0349013657056147E-3</v>
      </c>
      <c r="D109" s="52">
        <v>5.5014627922683725E-2</v>
      </c>
      <c r="E109" s="47">
        <v>3295</v>
      </c>
      <c r="F109" s="48">
        <v>0</v>
      </c>
      <c r="H109" s="44" t="s">
        <v>155</v>
      </c>
      <c r="I109" s="65">
        <v>-6.4968943147618416E-4</v>
      </c>
      <c r="J109" s="59"/>
      <c r="K109" s="3">
        <f t="shared" si="6"/>
        <v>-1.1773553918125191E-2</v>
      </c>
      <c r="L109" s="3">
        <f t="shared" si="5"/>
        <v>3.584034678272509E-5</v>
      </c>
    </row>
    <row r="110" spans="2:13" x14ac:dyDescent="0.2">
      <c r="B110" s="44" t="s">
        <v>156</v>
      </c>
      <c r="C110" s="51">
        <v>2.5189681335356602E-2</v>
      </c>
      <c r="D110" s="52">
        <v>0.15672464962859042</v>
      </c>
      <c r="E110" s="47">
        <v>3295</v>
      </c>
      <c r="F110" s="48">
        <v>0</v>
      </c>
      <c r="H110" s="44" t="s">
        <v>156</v>
      </c>
      <c r="I110" s="65">
        <v>-1.1371440390915975E-2</v>
      </c>
      <c r="J110" s="59"/>
      <c r="K110" s="3">
        <f t="shared" si="6"/>
        <v>-7.0729125618811547E-2</v>
      </c>
      <c r="L110" s="3">
        <f t="shared" si="5"/>
        <v>1.8276828849194764E-3</v>
      </c>
    </row>
    <row r="111" spans="2:13" x14ac:dyDescent="0.2">
      <c r="B111" s="44" t="s">
        <v>157</v>
      </c>
      <c r="C111" s="51">
        <v>9.104704097116844E-3</v>
      </c>
      <c r="D111" s="52">
        <v>9.4997617451805474E-2</v>
      </c>
      <c r="E111" s="47">
        <v>3295</v>
      </c>
      <c r="F111" s="48">
        <v>0</v>
      </c>
      <c r="H111" s="44" t="s">
        <v>157</v>
      </c>
      <c r="I111" s="65">
        <v>-1.213577515507325E-3</v>
      </c>
      <c r="J111" s="59"/>
      <c r="K111" s="3">
        <f t="shared" si="6"/>
        <v>-1.2658509587777688E-2</v>
      </c>
      <c r="L111" s="3">
        <f t="shared" si="5"/>
        <v>1.1631096099030033E-4</v>
      </c>
    </row>
    <row r="112" spans="2:13" x14ac:dyDescent="0.2">
      <c r="B112" s="44" t="s">
        <v>158</v>
      </c>
      <c r="C112" s="51">
        <v>2.4886191198786038E-2</v>
      </c>
      <c r="D112" s="52">
        <v>0.15580191166190879</v>
      </c>
      <c r="E112" s="47">
        <v>3295</v>
      </c>
      <c r="F112" s="48">
        <v>0</v>
      </c>
      <c r="H112" s="44" t="s">
        <v>158</v>
      </c>
      <c r="I112" s="65">
        <v>3.6962532712540006E-4</v>
      </c>
      <c r="J112" s="59"/>
      <c r="K112" s="3">
        <f t="shared" si="6"/>
        <v>2.313365456932082E-3</v>
      </c>
      <c r="L112" s="3">
        <f t="shared" si="5"/>
        <v>-5.9040139268107907E-5</v>
      </c>
    </row>
    <row r="113" spans="2:13" x14ac:dyDescent="0.2">
      <c r="B113" s="44" t="s">
        <v>159</v>
      </c>
      <c r="C113" s="51">
        <v>3.0349013657056146E-4</v>
      </c>
      <c r="D113" s="52">
        <v>1.7420968301748857E-2</v>
      </c>
      <c r="E113" s="47">
        <v>3295</v>
      </c>
      <c r="F113" s="48">
        <v>0</v>
      </c>
      <c r="H113" s="44" t="s">
        <v>159</v>
      </c>
      <c r="I113" s="65">
        <v>-3.9472457937237623E-3</v>
      </c>
      <c r="J113" s="59"/>
      <c r="K113" s="3">
        <f t="shared" si="6"/>
        <v>-0.22651139564742859</v>
      </c>
      <c r="L113" s="3">
        <f t="shared" si="5"/>
        <v>6.8764843851678388E-5</v>
      </c>
    </row>
    <row r="114" spans="2:13" x14ac:dyDescent="0.2">
      <c r="B114" s="44" t="s">
        <v>160</v>
      </c>
      <c r="C114" s="51">
        <v>2.4279210925644916E-3</v>
      </c>
      <c r="D114" s="52">
        <v>4.9221556009275136E-2</v>
      </c>
      <c r="E114" s="47">
        <v>3295</v>
      </c>
      <c r="F114" s="48">
        <v>0</v>
      </c>
      <c r="H114" s="44" t="s">
        <v>160</v>
      </c>
      <c r="I114" s="65">
        <v>2.4228196365742123E-3</v>
      </c>
      <c r="J114" s="59"/>
      <c r="K114" s="3">
        <f t="shared" si="6"/>
        <v>4.9103226667999988E-2</v>
      </c>
      <c r="L114" s="3">
        <f t="shared" si="5"/>
        <v>-1.1950891796288407E-4</v>
      </c>
    </row>
    <row r="115" spans="2:13" x14ac:dyDescent="0.2">
      <c r="B115" s="44" t="s">
        <v>161</v>
      </c>
      <c r="C115" s="51">
        <v>6.0698027314112291E-4</v>
      </c>
      <c r="D115" s="52">
        <v>2.463322968454397E-2</v>
      </c>
      <c r="E115" s="47">
        <v>3295</v>
      </c>
      <c r="F115" s="48">
        <v>0</v>
      </c>
      <c r="H115" s="44" t="s">
        <v>161</v>
      </c>
      <c r="I115" s="65">
        <v>4.4573014051705511E-3</v>
      </c>
      <c r="J115" s="59"/>
      <c r="K115" s="3">
        <f t="shared" si="6"/>
        <v>0.18083686013536376</v>
      </c>
      <c r="L115" s="3">
        <f t="shared" si="5"/>
        <v>-1.0983107205306027E-4</v>
      </c>
    </row>
    <row r="116" spans="2:13" x14ac:dyDescent="0.2">
      <c r="B116" s="44" t="s">
        <v>162</v>
      </c>
      <c r="C116" s="51">
        <v>6.0698027314112291E-4</v>
      </c>
      <c r="D116" s="52">
        <v>2.463322968454389E-2</v>
      </c>
      <c r="E116" s="47">
        <v>3295</v>
      </c>
      <c r="F116" s="48">
        <v>0</v>
      </c>
      <c r="H116" s="44" t="s">
        <v>162</v>
      </c>
      <c r="I116" s="65">
        <v>4.174016425887014E-3</v>
      </c>
      <c r="J116" s="59"/>
      <c r="K116" s="3">
        <f t="shared" si="6"/>
        <v>0.16934372527180749</v>
      </c>
      <c r="L116" s="3">
        <f t="shared" si="5"/>
        <v>-1.0285072898378833E-4</v>
      </c>
    </row>
    <row r="117" spans="2:13" x14ac:dyDescent="0.2">
      <c r="B117" s="44" t="s">
        <v>163</v>
      </c>
      <c r="C117" s="51">
        <v>3.0349013657056146E-4</v>
      </c>
      <c r="D117" s="52">
        <v>1.7420968301748448E-2</v>
      </c>
      <c r="E117" s="47">
        <v>3295</v>
      </c>
      <c r="F117" s="48">
        <v>0</v>
      </c>
      <c r="H117" s="44" t="s">
        <v>163</v>
      </c>
      <c r="I117" s="65">
        <v>1.7007178631604971E-3</v>
      </c>
      <c r="J117" s="59"/>
      <c r="K117" s="3">
        <f t="shared" si="6"/>
        <v>9.759513263641599E-2</v>
      </c>
      <c r="L117" s="3">
        <f t="shared" si="5"/>
        <v>-2.9628151984340015E-5</v>
      </c>
    </row>
    <row r="118" spans="2:13" x14ac:dyDescent="0.2">
      <c r="B118" s="44" t="s">
        <v>164</v>
      </c>
      <c r="C118" s="51">
        <v>1.8209408194233688E-3</v>
      </c>
      <c r="D118" s="52">
        <v>4.2640084341831183E-2</v>
      </c>
      <c r="E118" s="47">
        <v>3295</v>
      </c>
      <c r="F118" s="48">
        <v>0</v>
      </c>
      <c r="H118" s="44" t="s">
        <v>164</v>
      </c>
      <c r="I118" s="65">
        <v>-3.4123696178227418E-4</v>
      </c>
      <c r="J118" s="59"/>
      <c r="K118" s="3">
        <f t="shared" si="6"/>
        <v>-7.9881546841903128E-3</v>
      </c>
      <c r="L118" s="3">
        <f t="shared" si="5"/>
        <v>1.457249258289507E-5</v>
      </c>
    </row>
    <row r="119" spans="2:13" x14ac:dyDescent="0.2">
      <c r="B119" s="44" t="s">
        <v>165</v>
      </c>
      <c r="C119" s="51">
        <v>6.6767830045523519E-3</v>
      </c>
      <c r="D119" s="52">
        <v>8.1450702837258623E-2</v>
      </c>
      <c r="E119" s="47">
        <v>3295</v>
      </c>
      <c r="F119" s="48">
        <v>0</v>
      </c>
      <c r="H119" s="44" t="s">
        <v>165</v>
      </c>
      <c r="I119" s="65">
        <v>1.1607972179741835E-3</v>
      </c>
      <c r="J119" s="59"/>
      <c r="K119" s="3">
        <f t="shared" si="6"/>
        <v>1.4156376638533251E-2</v>
      </c>
      <c r="L119" s="3">
        <f t="shared" si="5"/>
        <v>-9.515438009402123E-5</v>
      </c>
    </row>
    <row r="120" spans="2:13" x14ac:dyDescent="0.2">
      <c r="B120" s="44" t="s">
        <v>166</v>
      </c>
      <c r="C120" s="51">
        <v>3.0349013657056147E-3</v>
      </c>
      <c r="D120" s="52">
        <v>5.5014627922683447E-2</v>
      </c>
      <c r="E120" s="47">
        <v>3295</v>
      </c>
      <c r="F120" s="48">
        <v>0</v>
      </c>
      <c r="H120" s="44" t="s">
        <v>166</v>
      </c>
      <c r="I120" s="65">
        <v>2.4407278864915487E-3</v>
      </c>
      <c r="J120" s="59"/>
      <c r="K120" s="3">
        <f t="shared" si="6"/>
        <v>4.4230427614911146E-2</v>
      </c>
      <c r="L120" s="3">
        <f t="shared" si="5"/>
        <v>-1.3464361526609178E-4</v>
      </c>
    </row>
    <row r="121" spans="2:13" x14ac:dyDescent="0.2">
      <c r="B121" s="44" t="s">
        <v>167</v>
      </c>
      <c r="C121" s="51">
        <v>3.0349013657056146E-4</v>
      </c>
      <c r="D121" s="52">
        <v>1.7420968301749499E-2</v>
      </c>
      <c r="E121" s="47">
        <v>3295</v>
      </c>
      <c r="F121" s="48">
        <v>0</v>
      </c>
      <c r="H121" s="44" t="s">
        <v>167</v>
      </c>
      <c r="I121" s="65">
        <v>-3.1113558196332837E-4</v>
      </c>
      <c r="J121" s="59"/>
      <c r="K121" s="3">
        <f t="shared" si="6"/>
        <v>-1.7854412567401896E-2</v>
      </c>
      <c r="L121" s="3">
        <f t="shared" si="5"/>
        <v>5.4202831109295386E-6</v>
      </c>
    </row>
    <row r="122" spans="2:13" x14ac:dyDescent="0.2">
      <c r="B122" s="44" t="s">
        <v>168</v>
      </c>
      <c r="C122" s="51">
        <v>2.1244309559939304E-3</v>
      </c>
      <c r="D122" s="52">
        <v>4.6049552859405443E-2</v>
      </c>
      <c r="E122" s="47">
        <v>3295</v>
      </c>
      <c r="F122" s="48">
        <v>0</v>
      </c>
      <c r="H122" s="44" t="s">
        <v>168</v>
      </c>
      <c r="I122" s="65">
        <v>1.9395859458313258E-3</v>
      </c>
      <c r="J122" s="59"/>
      <c r="K122" s="3">
        <f t="shared" si="6"/>
        <v>4.2030059125989526E-2</v>
      </c>
      <c r="L122" s="3">
        <f t="shared" si="5"/>
        <v>-8.948005288379766E-5</v>
      </c>
    </row>
    <row r="123" spans="2:13" x14ac:dyDescent="0.2">
      <c r="B123" s="44" t="s">
        <v>169</v>
      </c>
      <c r="C123" s="51">
        <v>6.0698027314112291E-4</v>
      </c>
      <c r="D123" s="52">
        <v>2.4633229684544237E-2</v>
      </c>
      <c r="E123" s="47">
        <v>3295</v>
      </c>
      <c r="F123" s="48">
        <v>0</v>
      </c>
      <c r="H123" s="44" t="s">
        <v>169</v>
      </c>
      <c r="I123" s="65">
        <v>-1.2644074062569354E-3</v>
      </c>
      <c r="J123" s="59"/>
      <c r="K123" s="3">
        <f t="shared" si="6"/>
        <v>-5.1298183473561181E-2</v>
      </c>
      <c r="L123" s="3">
        <f t="shared" si="5"/>
        <v>3.1155896430951214E-5</v>
      </c>
    </row>
    <row r="124" spans="2:13" x14ac:dyDescent="0.2">
      <c r="B124" s="44" t="s">
        <v>170</v>
      </c>
      <c r="C124" s="51">
        <v>2.7314112291350529E-3</v>
      </c>
      <c r="D124" s="52">
        <v>5.2199401959674881E-2</v>
      </c>
      <c r="E124" s="47">
        <v>3295</v>
      </c>
      <c r="F124" s="48">
        <v>0</v>
      </c>
      <c r="H124" s="44" t="s">
        <v>170</v>
      </c>
      <c r="I124" s="65">
        <v>5.1502315935101689E-3</v>
      </c>
      <c r="J124" s="59"/>
      <c r="K124" s="3">
        <f t="shared" ref="K124" si="7">((1-C124)/D124)*I124</f>
        <v>9.8395077343430143E-2</v>
      </c>
      <c r="L124" s="3">
        <f t="shared" ref="L124" si="8">((0-C124)/D124)*I124</f>
        <v>-2.6949351676532903E-4</v>
      </c>
    </row>
    <row r="125" spans="2:13" ht="15.75" thickBot="1" x14ac:dyDescent="0.25">
      <c r="B125" s="53" t="s">
        <v>171</v>
      </c>
      <c r="C125" s="54">
        <v>4.9154409317803687</v>
      </c>
      <c r="D125" s="55">
        <v>18.479972450387418</v>
      </c>
      <c r="E125" s="56">
        <v>3295</v>
      </c>
      <c r="F125" s="57">
        <v>290</v>
      </c>
      <c r="H125" s="53" t="s">
        <v>171</v>
      </c>
      <c r="I125" s="66">
        <v>3.1191011330847953E-3</v>
      </c>
      <c r="J125" s="59"/>
      <c r="M125" s="3" t="str">
        <f>"((landarea-"&amp;C125&amp;")/"&amp;D125&amp;")*("&amp;I125&amp;")"</f>
        <v>((landarea-4.91544093178037)/18.4799724503874)*(0.0031191011330848)</v>
      </c>
    </row>
    <row r="126" spans="2:13" ht="44.25" customHeight="1" thickTop="1" x14ac:dyDescent="0.2">
      <c r="B126" s="58" t="s">
        <v>48</v>
      </c>
      <c r="C126" s="58"/>
      <c r="D126" s="58"/>
      <c r="E126" s="58"/>
      <c r="F126" s="58"/>
      <c r="H126" s="58" t="s">
        <v>7</v>
      </c>
      <c r="I126" s="58"/>
      <c r="J126" s="59"/>
    </row>
  </sheetData>
  <mergeCells count="7">
    <mergeCell ref="K5:L5"/>
    <mergeCell ref="B5:F5"/>
    <mergeCell ref="B6"/>
    <mergeCell ref="B126:F126"/>
    <mergeCell ref="H4:I4"/>
    <mergeCell ref="H5:H6"/>
    <mergeCell ref="H126:I126"/>
  </mergeCells>
  <pageMargins left="0.25" right="0.2" top="0.25" bottom="0.25" header="0.55000000000000004" footer="0.05"/>
  <pageSetup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34"/>
  <sheetViews>
    <sheetView workbookViewId="0">
      <selection activeCell="M109" sqref="M109"/>
    </sheetView>
  </sheetViews>
  <sheetFormatPr defaultColWidth="9.140625" defaultRowHeight="15" x14ac:dyDescent="0.25"/>
  <cols>
    <col min="1" max="1" width="5.42578125" style="3" customWidth="1"/>
    <col min="2" max="2" width="35" style="3" bestFit="1" customWidth="1"/>
    <col min="3" max="3" width="9.28515625" style="3" customWidth="1"/>
    <col min="4" max="4" width="8.85546875" style="3" bestFit="1" customWidth="1"/>
    <col min="5" max="5" width="7.5703125" style="3" bestFit="1" customWidth="1"/>
    <col min="6" max="6" width="8.85546875" style="3" bestFit="1" customWidth="1"/>
    <col min="7" max="7" width="3.7109375" style="3" customWidth="1"/>
    <col min="8" max="8" width="37.5703125" style="3" customWidth="1"/>
    <col min="9" max="9" width="10.28515625" style="3" bestFit="1" customWidth="1"/>
    <col min="10" max="10" width="5.42578125" style="3" customWidth="1"/>
    <col min="11" max="11" width="12" style="3" bestFit="1" customWidth="1"/>
    <col min="12" max="12" width="15.28515625" style="3" bestFit="1" customWidth="1"/>
    <col min="13" max="16384" width="9.140625" style="3"/>
  </cols>
  <sheetData>
    <row r="1" spans="1:12" x14ac:dyDescent="0.25">
      <c r="A1" s="3" t="s">
        <v>11</v>
      </c>
    </row>
    <row r="4" spans="1:12" ht="15.75" thickBot="1" x14ac:dyDescent="0.25">
      <c r="H4" s="67" t="s">
        <v>6</v>
      </c>
      <c r="I4" s="67"/>
      <c r="J4" s="92"/>
    </row>
    <row r="5" spans="1:12" ht="16.5" thickTop="1" thickBot="1" x14ac:dyDescent="0.25">
      <c r="B5" s="67" t="s">
        <v>0</v>
      </c>
      <c r="C5" s="67"/>
      <c r="D5" s="67"/>
      <c r="E5" s="67"/>
      <c r="F5" s="67"/>
      <c r="H5" s="93" t="s">
        <v>47</v>
      </c>
      <c r="I5" s="94" t="s">
        <v>4</v>
      </c>
      <c r="J5" s="92"/>
      <c r="K5" s="4" t="s">
        <v>8</v>
      </c>
      <c r="L5" s="4"/>
    </row>
    <row r="6" spans="1:12" ht="27" thickTop="1" thickBot="1" x14ac:dyDescent="0.25">
      <c r="B6" s="68" t="s">
        <v>47</v>
      </c>
      <c r="C6" s="69" t="s">
        <v>1</v>
      </c>
      <c r="D6" s="70" t="s">
        <v>49</v>
      </c>
      <c r="E6" s="70" t="s">
        <v>50</v>
      </c>
      <c r="F6" s="71" t="s">
        <v>2</v>
      </c>
      <c r="H6" s="95"/>
      <c r="I6" s="96" t="s">
        <v>5</v>
      </c>
      <c r="J6" s="92"/>
      <c r="K6" s="2" t="s">
        <v>9</v>
      </c>
      <c r="L6" s="2" t="s">
        <v>10</v>
      </c>
    </row>
    <row r="7" spans="1:12" ht="24.75" thickTop="1" x14ac:dyDescent="0.2">
      <c r="B7" s="72" t="s">
        <v>51</v>
      </c>
      <c r="C7" s="73">
        <v>1.3987112997013986E-2</v>
      </c>
      <c r="D7" s="74">
        <v>0.11744171948821347</v>
      </c>
      <c r="E7" s="75">
        <v>12726</v>
      </c>
      <c r="F7" s="76">
        <v>0</v>
      </c>
      <c r="H7" s="72" t="s">
        <v>51</v>
      </c>
      <c r="I7" s="97">
        <v>4.9159064722139656E-2</v>
      </c>
      <c r="J7" s="92"/>
      <c r="K7" s="3">
        <f>((1-C7)/D7)*I7</f>
        <v>0.41272787507090442</v>
      </c>
      <c r="L7" s="3">
        <f>((0-C7)/D7)*I7</f>
        <v>-5.8547626524243683E-3</v>
      </c>
    </row>
    <row r="8" spans="1:12" ht="24" x14ac:dyDescent="0.2">
      <c r="B8" s="77" t="s">
        <v>52</v>
      </c>
      <c r="C8" s="78">
        <v>2.4595316674524595E-2</v>
      </c>
      <c r="D8" s="79">
        <v>0.15489439101480829</v>
      </c>
      <c r="E8" s="80">
        <v>12726</v>
      </c>
      <c r="F8" s="81">
        <v>0</v>
      </c>
      <c r="H8" s="77" t="s">
        <v>52</v>
      </c>
      <c r="I8" s="98">
        <v>2.3381639553464652E-2</v>
      </c>
      <c r="J8" s="92"/>
      <c r="K8" s="3">
        <f t="shared" ref="K8:K71" si="0">((1-C8)/D8)*I8</f>
        <v>0.14723942277611093</v>
      </c>
      <c r="L8" s="3">
        <f t="shared" ref="L8:L71" si="1">((0-C8)/D8)*I8</f>
        <v>-3.7127156472184591E-3</v>
      </c>
    </row>
    <row r="9" spans="1:12" ht="24" x14ac:dyDescent="0.2">
      <c r="B9" s="77" t="s">
        <v>53</v>
      </c>
      <c r="C9" s="78">
        <v>1.0372465818010372E-2</v>
      </c>
      <c r="D9" s="79">
        <v>0.10131971398017173</v>
      </c>
      <c r="E9" s="80">
        <v>12726</v>
      </c>
      <c r="F9" s="81">
        <v>0</v>
      </c>
      <c r="H9" s="77" t="s">
        <v>53</v>
      </c>
      <c r="I9" s="98">
        <v>2.9161320770333993E-3</v>
      </c>
      <c r="J9" s="92"/>
      <c r="K9" s="3">
        <f t="shared" si="0"/>
        <v>2.8482952461831215E-2</v>
      </c>
      <c r="L9" s="3">
        <f t="shared" si="1"/>
        <v>-2.9853499483577261E-4</v>
      </c>
    </row>
    <row r="10" spans="1:12" ht="24" x14ac:dyDescent="0.2">
      <c r="B10" s="77" t="s">
        <v>54</v>
      </c>
      <c r="C10" s="78">
        <v>3.9211063963539211E-2</v>
      </c>
      <c r="D10" s="79">
        <v>0.19410439722018649</v>
      </c>
      <c r="E10" s="80">
        <v>12726</v>
      </c>
      <c r="F10" s="81">
        <v>0</v>
      </c>
      <c r="H10" s="77" t="s">
        <v>54</v>
      </c>
      <c r="I10" s="98">
        <v>4.1017981135102353E-3</v>
      </c>
      <c r="J10" s="92"/>
      <c r="K10" s="3">
        <f t="shared" si="0"/>
        <v>2.0303312556311365E-2</v>
      </c>
      <c r="L10" s="3">
        <f t="shared" si="1"/>
        <v>-8.2860496978812224E-4</v>
      </c>
    </row>
    <row r="11" spans="1:12" ht="24" x14ac:dyDescent="0.2">
      <c r="B11" s="77" t="s">
        <v>55</v>
      </c>
      <c r="C11" s="78">
        <v>1.8308973754518308E-2</v>
      </c>
      <c r="D11" s="79">
        <v>0.13407150223081596</v>
      </c>
      <c r="E11" s="80">
        <v>12726</v>
      </c>
      <c r="F11" s="81">
        <v>0</v>
      </c>
      <c r="H11" s="77" t="s">
        <v>55</v>
      </c>
      <c r="I11" s="98">
        <v>-1.9370887976784355E-3</v>
      </c>
      <c r="J11" s="92"/>
      <c r="K11" s="3">
        <f t="shared" si="0"/>
        <v>-1.4183645726947683E-2</v>
      </c>
      <c r="L11" s="3">
        <f t="shared" si="1"/>
        <v>2.6453129387487472E-4</v>
      </c>
    </row>
    <row r="12" spans="1:12" ht="24" x14ac:dyDescent="0.2">
      <c r="B12" s="77" t="s">
        <v>56</v>
      </c>
      <c r="C12" s="78">
        <v>3.418198962753418E-2</v>
      </c>
      <c r="D12" s="79">
        <v>0.18170353766550179</v>
      </c>
      <c r="E12" s="80">
        <v>12726</v>
      </c>
      <c r="F12" s="81">
        <v>0</v>
      </c>
      <c r="H12" s="77" t="s">
        <v>56</v>
      </c>
      <c r="I12" s="98">
        <v>6.2148617185541898E-4</v>
      </c>
      <c r="J12" s="92"/>
      <c r="K12" s="3">
        <f t="shared" si="0"/>
        <v>3.3034169047406674E-3</v>
      </c>
      <c r="L12" s="3">
        <f t="shared" si="1"/>
        <v>-1.1691370543993085E-4</v>
      </c>
    </row>
    <row r="13" spans="1:12" ht="24" x14ac:dyDescent="0.2">
      <c r="B13" s="77" t="s">
        <v>57</v>
      </c>
      <c r="C13" s="78">
        <v>0.1111896903976112</v>
      </c>
      <c r="D13" s="79">
        <v>0.31437924466544004</v>
      </c>
      <c r="E13" s="80">
        <v>12726</v>
      </c>
      <c r="F13" s="81">
        <v>0</v>
      </c>
      <c r="H13" s="77" t="s">
        <v>57</v>
      </c>
      <c r="I13" s="98">
        <v>-1.5945694965854275E-2</v>
      </c>
      <c r="J13" s="92"/>
      <c r="K13" s="3">
        <f t="shared" si="0"/>
        <v>-4.5081532320966879E-2</v>
      </c>
      <c r="L13" s="3">
        <f t="shared" si="1"/>
        <v>5.6396753809714569E-3</v>
      </c>
    </row>
    <row r="14" spans="1:12" ht="24" x14ac:dyDescent="0.2">
      <c r="B14" s="77" t="s">
        <v>58</v>
      </c>
      <c r="C14" s="78">
        <v>7.355021216407355E-2</v>
      </c>
      <c r="D14" s="79">
        <v>0.26104776059853879</v>
      </c>
      <c r="E14" s="80">
        <v>12726</v>
      </c>
      <c r="F14" s="81">
        <v>0</v>
      </c>
      <c r="H14" s="77" t="s">
        <v>58</v>
      </c>
      <c r="I14" s="98">
        <v>-9.5894232159095261E-3</v>
      </c>
      <c r="J14" s="92"/>
      <c r="K14" s="3">
        <f t="shared" si="0"/>
        <v>-3.4032542870616821E-2</v>
      </c>
      <c r="L14" s="3">
        <f t="shared" si="1"/>
        <v>2.701820197361946E-3</v>
      </c>
    </row>
    <row r="15" spans="1:12" ht="24" x14ac:dyDescent="0.2">
      <c r="B15" s="77" t="s">
        <v>59</v>
      </c>
      <c r="C15" s="78">
        <v>0.29467232437529467</v>
      </c>
      <c r="D15" s="79">
        <v>0.45591323611822338</v>
      </c>
      <c r="E15" s="80">
        <v>12726</v>
      </c>
      <c r="F15" s="81">
        <v>0</v>
      </c>
      <c r="H15" s="77" t="s">
        <v>59</v>
      </c>
      <c r="I15" s="98">
        <v>-4.1515146369345932E-2</v>
      </c>
      <c r="J15" s="92"/>
      <c r="K15" s="3">
        <f t="shared" si="0"/>
        <v>-6.4226654047651072E-2</v>
      </c>
      <c r="L15" s="3">
        <f t="shared" si="1"/>
        <v>2.6832659612153691E-2</v>
      </c>
    </row>
    <row r="16" spans="1:12" ht="24" x14ac:dyDescent="0.2">
      <c r="B16" s="77" t="s">
        <v>60</v>
      </c>
      <c r="C16" s="78">
        <v>0.18356121326418356</v>
      </c>
      <c r="D16" s="79">
        <v>0.38714115200634835</v>
      </c>
      <c r="E16" s="80">
        <v>12726</v>
      </c>
      <c r="F16" s="81">
        <v>0</v>
      </c>
      <c r="H16" s="77" t="s">
        <v>60</v>
      </c>
      <c r="I16" s="98">
        <v>5.9397986506675292E-2</v>
      </c>
      <c r="J16" s="92"/>
      <c r="K16" s="3">
        <f t="shared" si="0"/>
        <v>0.12526392450592583</v>
      </c>
      <c r="L16" s="3">
        <f t="shared" si="1"/>
        <v>-2.8163284662737507E-2</v>
      </c>
    </row>
    <row r="17" spans="2:12" ht="24" x14ac:dyDescent="0.2">
      <c r="B17" s="77" t="s">
        <v>61</v>
      </c>
      <c r="C17" s="78">
        <v>2.8288543140028281E-3</v>
      </c>
      <c r="D17" s="79">
        <v>5.3113779523035969E-2</v>
      </c>
      <c r="E17" s="80">
        <v>12726</v>
      </c>
      <c r="F17" s="81">
        <v>0</v>
      </c>
      <c r="H17" s="77" t="s">
        <v>61</v>
      </c>
      <c r="I17" s="98">
        <v>1.2158769076595759E-2</v>
      </c>
      <c r="J17" s="92"/>
      <c r="K17" s="3">
        <f t="shared" si="0"/>
        <v>0.22827171779372257</v>
      </c>
      <c r="L17" s="3">
        <f t="shared" si="1"/>
        <v>-6.4757934125878719E-4</v>
      </c>
    </row>
    <row r="18" spans="2:12" ht="24" x14ac:dyDescent="0.2">
      <c r="B18" s="77" t="s">
        <v>62</v>
      </c>
      <c r="C18" s="78">
        <v>2.1137828068521138E-2</v>
      </c>
      <c r="D18" s="79">
        <v>0.14384938757759577</v>
      </c>
      <c r="E18" s="80">
        <v>12726</v>
      </c>
      <c r="F18" s="81">
        <v>0</v>
      </c>
      <c r="H18" s="77" t="s">
        <v>62</v>
      </c>
      <c r="I18" s="98">
        <v>-4.7584750082229938E-4</v>
      </c>
      <c r="J18" s="92"/>
      <c r="K18" s="3">
        <f t="shared" si="0"/>
        <v>-3.2380333764843064E-3</v>
      </c>
      <c r="L18" s="3">
        <f t="shared" si="1"/>
        <v>6.992301342813507E-5</v>
      </c>
    </row>
    <row r="19" spans="2:12" ht="48" x14ac:dyDescent="0.2">
      <c r="B19" s="77" t="s">
        <v>63</v>
      </c>
      <c r="C19" s="78">
        <v>0.16784535596416786</v>
      </c>
      <c r="D19" s="79">
        <v>0.37374358688224008</v>
      </c>
      <c r="E19" s="80">
        <v>12726</v>
      </c>
      <c r="F19" s="81">
        <v>0</v>
      </c>
      <c r="H19" s="77" t="s">
        <v>63</v>
      </c>
      <c r="I19" s="98">
        <v>-2.1642714069520137E-2</v>
      </c>
      <c r="J19" s="92"/>
      <c r="K19" s="3">
        <f t="shared" si="0"/>
        <v>-4.8188345311100902E-2</v>
      </c>
      <c r="L19" s="3">
        <f t="shared" si="1"/>
        <v>9.7195755981597295E-3</v>
      </c>
    </row>
    <row r="20" spans="2:12" ht="24" x14ac:dyDescent="0.2">
      <c r="B20" s="77" t="s">
        <v>64</v>
      </c>
      <c r="C20" s="78">
        <v>2.3573785950023574E-4</v>
      </c>
      <c r="D20" s="79">
        <v>1.5352550549116906E-2</v>
      </c>
      <c r="E20" s="80">
        <v>12726</v>
      </c>
      <c r="F20" s="81">
        <v>0</v>
      </c>
      <c r="H20" s="77" t="s">
        <v>64</v>
      </c>
      <c r="I20" s="98">
        <v>-1.8446180241648311E-4</v>
      </c>
      <c r="J20" s="92"/>
      <c r="K20" s="3">
        <f t="shared" ref="K20:K65" si="2">((1-C20)/D20)*I20</f>
        <v>-1.2012226710865955E-2</v>
      </c>
      <c r="L20" s="3">
        <f t="shared" ref="L20:L65" si="3">((0-C20)/D20)*I20</f>
        <v>2.8324043175821633E-6</v>
      </c>
    </row>
    <row r="21" spans="2:12" x14ac:dyDescent="0.2">
      <c r="B21" s="77" t="s">
        <v>65</v>
      </c>
      <c r="C21" s="78">
        <v>2.2787993085022786E-3</v>
      </c>
      <c r="D21" s="79">
        <v>4.7684222281811392E-2</v>
      </c>
      <c r="E21" s="80">
        <v>12726</v>
      </c>
      <c r="F21" s="81">
        <v>0</v>
      </c>
      <c r="H21" s="77" t="s">
        <v>65</v>
      </c>
      <c r="I21" s="98">
        <v>1.1431390230958899E-2</v>
      </c>
      <c r="J21" s="92"/>
      <c r="K21" s="3">
        <f t="shared" si="2"/>
        <v>0.23918478358313938</v>
      </c>
      <c r="L21" s="3">
        <f t="shared" si="3"/>
        <v>-5.462990252745563E-4</v>
      </c>
    </row>
    <row r="22" spans="2:12" ht="24" x14ac:dyDescent="0.2">
      <c r="B22" s="77" t="s">
        <v>66</v>
      </c>
      <c r="C22" s="78">
        <v>7.0721357850070717E-3</v>
      </c>
      <c r="D22" s="79">
        <v>8.3801387321698076E-2</v>
      </c>
      <c r="E22" s="80">
        <v>12726</v>
      </c>
      <c r="F22" s="81">
        <v>0</v>
      </c>
      <c r="H22" s="77" t="s">
        <v>66</v>
      </c>
      <c r="I22" s="98">
        <v>4.5055710507978346E-2</v>
      </c>
      <c r="J22" s="92"/>
      <c r="K22" s="3">
        <f t="shared" si="2"/>
        <v>0.53384641752574558</v>
      </c>
      <c r="L22" s="3">
        <f t="shared" si="3"/>
        <v>-3.8023249111520333E-3</v>
      </c>
    </row>
    <row r="23" spans="2:12" ht="24" x14ac:dyDescent="0.2">
      <c r="B23" s="77" t="s">
        <v>67</v>
      </c>
      <c r="C23" s="78">
        <v>1.3751375137513752E-2</v>
      </c>
      <c r="D23" s="79">
        <v>0.11646175602733057</v>
      </c>
      <c r="E23" s="80">
        <v>12726</v>
      </c>
      <c r="F23" s="81">
        <v>0</v>
      </c>
      <c r="H23" s="77" t="s">
        <v>67</v>
      </c>
      <c r="I23" s="98">
        <v>5.9714094888805719E-2</v>
      </c>
      <c r="J23" s="92"/>
      <c r="K23" s="3">
        <f t="shared" si="2"/>
        <v>0.50568483575992107</v>
      </c>
      <c r="L23" s="3">
        <f t="shared" si="3"/>
        <v>-7.0508203535962228E-3</v>
      </c>
    </row>
    <row r="24" spans="2:12" ht="24" x14ac:dyDescent="0.2">
      <c r="B24" s="77" t="s">
        <v>68</v>
      </c>
      <c r="C24" s="78">
        <v>6.9149772120069147E-3</v>
      </c>
      <c r="D24" s="79">
        <v>8.2871587176348488E-2</v>
      </c>
      <c r="E24" s="80">
        <v>12726</v>
      </c>
      <c r="F24" s="81">
        <v>0</v>
      </c>
      <c r="H24" s="77" t="s">
        <v>68</v>
      </c>
      <c r="I24" s="98">
        <v>1.5293461134657758E-2</v>
      </c>
      <c r="J24" s="92"/>
      <c r="K24" s="3">
        <f t="shared" si="2"/>
        <v>0.18326796573957074</v>
      </c>
      <c r="L24" s="3">
        <f t="shared" si="3"/>
        <v>-1.2761181346005875E-3</v>
      </c>
    </row>
    <row r="25" spans="2:12" ht="24" x14ac:dyDescent="0.2">
      <c r="B25" s="77" t="s">
        <v>69</v>
      </c>
      <c r="C25" s="78">
        <v>7.8579286500078606E-4</v>
      </c>
      <c r="D25" s="79">
        <v>2.802208232706959E-2</v>
      </c>
      <c r="E25" s="80">
        <v>12726</v>
      </c>
      <c r="F25" s="81">
        <v>0</v>
      </c>
      <c r="H25" s="77" t="s">
        <v>69</v>
      </c>
      <c r="I25" s="98">
        <v>6.9394496955044816E-3</v>
      </c>
      <c r="J25" s="92"/>
      <c r="K25" s="3">
        <f t="shared" si="2"/>
        <v>0.24744758953007634</v>
      </c>
      <c r="L25" s="3">
        <f t="shared" si="3"/>
        <v>-1.9459546204000976E-4</v>
      </c>
    </row>
    <row r="26" spans="2:12" ht="24" x14ac:dyDescent="0.2">
      <c r="B26" s="77" t="s">
        <v>70</v>
      </c>
      <c r="C26" s="78">
        <v>1.8544711614018543E-2</v>
      </c>
      <c r="D26" s="79">
        <v>0.13491566107705089</v>
      </c>
      <c r="E26" s="80">
        <v>12726</v>
      </c>
      <c r="F26" s="81">
        <v>0</v>
      </c>
      <c r="H26" s="77" t="s">
        <v>70</v>
      </c>
      <c r="I26" s="98">
        <v>1.664041138800634E-2</v>
      </c>
      <c r="J26" s="92"/>
      <c r="K26" s="3">
        <f t="shared" si="2"/>
        <v>0.12105206784222006</v>
      </c>
      <c r="L26" s="3">
        <f t="shared" si="3"/>
        <v>-2.2872928751612432E-3</v>
      </c>
    </row>
    <row r="27" spans="2:12" ht="24" x14ac:dyDescent="0.2">
      <c r="B27" s="77" t="s">
        <v>71</v>
      </c>
      <c r="C27" s="78">
        <v>0.11771177117711772</v>
      </c>
      <c r="D27" s="79">
        <v>0.32227918277852313</v>
      </c>
      <c r="E27" s="80">
        <v>12726</v>
      </c>
      <c r="F27" s="81">
        <v>0</v>
      </c>
      <c r="H27" s="77" t="s">
        <v>71</v>
      </c>
      <c r="I27" s="98">
        <v>1.8853397941339469E-2</v>
      </c>
      <c r="J27" s="92"/>
      <c r="K27" s="3">
        <f t="shared" si="2"/>
        <v>5.1614041383456939E-2</v>
      </c>
      <c r="L27" s="3">
        <f t="shared" si="3"/>
        <v>-6.8861626284662004E-3</v>
      </c>
    </row>
    <row r="28" spans="2:12" ht="24" x14ac:dyDescent="0.2">
      <c r="B28" s="77" t="s">
        <v>72</v>
      </c>
      <c r="C28" s="78">
        <v>0.38000942951437999</v>
      </c>
      <c r="D28" s="79">
        <v>0.48540784697731626</v>
      </c>
      <c r="E28" s="80">
        <v>12726</v>
      </c>
      <c r="F28" s="81">
        <v>0</v>
      </c>
      <c r="H28" s="77" t="s">
        <v>72</v>
      </c>
      <c r="I28" s="98">
        <v>-3.8393892486632934E-2</v>
      </c>
      <c r="J28" s="92"/>
      <c r="K28" s="3">
        <f t="shared" si="2"/>
        <v>-4.9038867942041112E-2</v>
      </c>
      <c r="L28" s="3">
        <f t="shared" si="3"/>
        <v>3.0057283316566642E-2</v>
      </c>
    </row>
    <row r="29" spans="2:12" ht="24" x14ac:dyDescent="0.2">
      <c r="B29" s="77" t="s">
        <v>73</v>
      </c>
      <c r="C29" s="78">
        <v>8.8008800880088004E-3</v>
      </c>
      <c r="D29" s="79">
        <v>9.3402944985875966E-2</v>
      </c>
      <c r="E29" s="80">
        <v>12726</v>
      </c>
      <c r="F29" s="81">
        <v>0</v>
      </c>
      <c r="H29" s="77" t="s">
        <v>73</v>
      </c>
      <c r="I29" s="98">
        <v>-4.0857487610921955E-3</v>
      </c>
      <c r="J29" s="92"/>
      <c r="K29" s="3">
        <f t="shared" si="2"/>
        <v>-4.3358275017864649E-2</v>
      </c>
      <c r="L29" s="3">
        <f t="shared" si="3"/>
        <v>3.849791344538482E-4</v>
      </c>
    </row>
    <row r="30" spans="2:12" ht="24" x14ac:dyDescent="0.2">
      <c r="B30" s="77" t="s">
        <v>74</v>
      </c>
      <c r="C30" s="78">
        <v>1.5715857300015719E-4</v>
      </c>
      <c r="D30" s="79">
        <v>1.25357976459877E-2</v>
      </c>
      <c r="E30" s="80">
        <v>12726</v>
      </c>
      <c r="F30" s="81">
        <v>0</v>
      </c>
      <c r="H30" s="77" t="s">
        <v>74</v>
      </c>
      <c r="I30" s="98">
        <v>4.4023816489803134E-3</v>
      </c>
      <c r="J30" s="92"/>
      <c r="K30" s="3">
        <f t="shared" si="2"/>
        <v>0.35112961307024565</v>
      </c>
      <c r="L30" s="3">
        <f t="shared" si="3"/>
        <v>-5.5191702777467101E-5</v>
      </c>
    </row>
    <row r="31" spans="2:12" ht="24" x14ac:dyDescent="0.2">
      <c r="B31" s="77" t="s">
        <v>75</v>
      </c>
      <c r="C31" s="78">
        <v>6.8363979255068362E-3</v>
      </c>
      <c r="D31" s="79">
        <v>8.2402640477119066E-2</v>
      </c>
      <c r="E31" s="80">
        <v>12726</v>
      </c>
      <c r="F31" s="81">
        <v>0</v>
      </c>
      <c r="H31" s="77" t="s">
        <v>75</v>
      </c>
      <c r="I31" s="98">
        <v>9.7389759137501107E-3</v>
      </c>
      <c r="J31" s="92"/>
      <c r="K31" s="3">
        <f t="shared" si="2"/>
        <v>0.11737969005620087</v>
      </c>
      <c r="L31" s="3">
        <f t="shared" si="3"/>
        <v>-8.0797792822924876E-4</v>
      </c>
    </row>
    <row r="32" spans="2:12" ht="24" x14ac:dyDescent="0.2">
      <c r="B32" s="77" t="s">
        <v>76</v>
      </c>
      <c r="C32" s="78">
        <v>0.20870658494420871</v>
      </c>
      <c r="D32" s="79">
        <v>0.406400202495592</v>
      </c>
      <c r="E32" s="80">
        <v>12726</v>
      </c>
      <c r="F32" s="81">
        <v>0</v>
      </c>
      <c r="H32" s="77" t="s">
        <v>76</v>
      </c>
      <c r="I32" s="98">
        <v>-9.5492402318860491E-3</v>
      </c>
      <c r="J32" s="92"/>
      <c r="K32" s="3">
        <f t="shared" si="2"/>
        <v>-1.8593127827881008E-2</v>
      </c>
      <c r="L32" s="3">
        <f t="shared" si="3"/>
        <v>4.904006704156103E-3</v>
      </c>
    </row>
    <row r="33" spans="2:12" x14ac:dyDescent="0.2">
      <c r="B33" s="77" t="s">
        <v>77</v>
      </c>
      <c r="C33" s="78">
        <v>3.9289643250039292E-4</v>
      </c>
      <c r="D33" s="79">
        <v>1.9818499658406281E-2</v>
      </c>
      <c r="E33" s="80">
        <v>12726</v>
      </c>
      <c r="F33" s="81">
        <v>0</v>
      </c>
      <c r="H33" s="77" t="s">
        <v>77</v>
      </c>
      <c r="I33" s="98">
        <v>1.3242673150146726E-3</v>
      </c>
      <c r="J33" s="92"/>
      <c r="K33" s="3">
        <f t="shared" si="2"/>
        <v>6.6793502935498017E-2</v>
      </c>
      <c r="L33" s="3">
        <f t="shared" si="3"/>
        <v>-2.6253243823401476E-5</v>
      </c>
    </row>
    <row r="34" spans="2:12" ht="24" x14ac:dyDescent="0.2">
      <c r="B34" s="77" t="s">
        <v>78</v>
      </c>
      <c r="C34" s="78">
        <v>1.4144271570014145E-3</v>
      </c>
      <c r="D34" s="79">
        <v>3.7583740487231468E-2</v>
      </c>
      <c r="E34" s="80">
        <v>12726</v>
      </c>
      <c r="F34" s="81">
        <v>0</v>
      </c>
      <c r="H34" s="77" t="s">
        <v>78</v>
      </c>
      <c r="I34" s="98">
        <v>1.3638549989424733E-2</v>
      </c>
      <c r="J34" s="92"/>
      <c r="K34" s="3">
        <f t="shared" si="2"/>
        <v>0.36237104336553499</v>
      </c>
      <c r="L34" s="3">
        <f t="shared" si="3"/>
        <v>-5.1327343252908651E-4</v>
      </c>
    </row>
    <row r="35" spans="2:12" ht="24" x14ac:dyDescent="0.2">
      <c r="B35" s="77" t="s">
        <v>79</v>
      </c>
      <c r="C35" s="78">
        <v>4.0861228980040862E-3</v>
      </c>
      <c r="D35" s="79">
        <v>6.3794563212128771E-2</v>
      </c>
      <c r="E35" s="80">
        <v>12726</v>
      </c>
      <c r="F35" s="81">
        <v>0</v>
      </c>
      <c r="H35" s="77" t="s">
        <v>79</v>
      </c>
      <c r="I35" s="98">
        <v>2.25534929404414E-2</v>
      </c>
      <c r="J35" s="92"/>
      <c r="K35" s="3">
        <f t="shared" si="2"/>
        <v>0.35208857096206414</v>
      </c>
      <c r="L35" s="3">
        <f t="shared" si="3"/>
        <v>-1.44457990295308E-3</v>
      </c>
    </row>
    <row r="36" spans="2:12" ht="24" x14ac:dyDescent="0.2">
      <c r="B36" s="77" t="s">
        <v>80</v>
      </c>
      <c r="C36" s="78">
        <v>2.2002200220022001E-3</v>
      </c>
      <c r="D36" s="79">
        <v>4.6856713272844193E-2</v>
      </c>
      <c r="E36" s="80">
        <v>12726</v>
      </c>
      <c r="F36" s="81">
        <v>0</v>
      </c>
      <c r="H36" s="77" t="s">
        <v>80</v>
      </c>
      <c r="I36" s="98">
        <v>3.0305988841064007E-3</v>
      </c>
      <c r="J36" s="92"/>
      <c r="K36" s="3">
        <f t="shared" si="2"/>
        <v>6.4535702326254524E-2</v>
      </c>
      <c r="L36" s="3">
        <f t="shared" si="3"/>
        <v>-1.4230584856946972E-4</v>
      </c>
    </row>
    <row r="37" spans="2:12" ht="24" x14ac:dyDescent="0.2">
      <c r="B37" s="77" t="s">
        <v>81</v>
      </c>
      <c r="C37" s="78">
        <v>2.3573785950023576E-4</v>
      </c>
      <c r="D37" s="79">
        <v>1.5352550549117E-2</v>
      </c>
      <c r="E37" s="80">
        <v>12726</v>
      </c>
      <c r="F37" s="81">
        <v>0</v>
      </c>
      <c r="H37" s="77" t="s">
        <v>81</v>
      </c>
      <c r="I37" s="98">
        <v>4.4309270975780735E-3</v>
      </c>
      <c r="J37" s="92"/>
      <c r="K37" s="3">
        <f t="shared" si="2"/>
        <v>0.2885437534392794</v>
      </c>
      <c r="L37" s="3">
        <f t="shared" si="3"/>
        <v>-6.8036725640009286E-5</v>
      </c>
    </row>
    <row r="38" spans="2:12" ht="36" x14ac:dyDescent="0.2">
      <c r="B38" s="77" t="s">
        <v>82</v>
      </c>
      <c r="C38" s="78">
        <v>7.2292943580072279E-3</v>
      </c>
      <c r="D38" s="79">
        <v>8.47206921090638E-2</v>
      </c>
      <c r="E38" s="80">
        <v>12726</v>
      </c>
      <c r="F38" s="81">
        <v>0</v>
      </c>
      <c r="H38" s="77" t="s">
        <v>82</v>
      </c>
      <c r="I38" s="98">
        <v>9.8054072465380074E-4</v>
      </c>
      <c r="J38" s="92"/>
      <c r="K38" s="3">
        <f t="shared" si="2"/>
        <v>1.1490134026196421E-2</v>
      </c>
      <c r="L38" s="3">
        <f t="shared" si="3"/>
        <v>-8.3670439323260296E-5</v>
      </c>
    </row>
    <row r="39" spans="2:12" ht="24" x14ac:dyDescent="0.2">
      <c r="B39" s="77" t="s">
        <v>83</v>
      </c>
      <c r="C39" s="78">
        <v>4.3768662580543766E-2</v>
      </c>
      <c r="D39" s="79">
        <v>0.20458801477889388</v>
      </c>
      <c r="E39" s="80">
        <v>12726</v>
      </c>
      <c r="F39" s="81">
        <v>0</v>
      </c>
      <c r="H39" s="77" t="s">
        <v>83</v>
      </c>
      <c r="I39" s="98">
        <v>9.5265943867154021E-3</v>
      </c>
      <c r="J39" s="92"/>
      <c r="K39" s="3">
        <f t="shared" si="2"/>
        <v>4.4526694788581227E-2</v>
      </c>
      <c r="L39" s="3">
        <f t="shared" si="3"/>
        <v>-2.0380778204650953E-3</v>
      </c>
    </row>
    <row r="40" spans="2:12" ht="24" x14ac:dyDescent="0.2">
      <c r="B40" s="77" t="s">
        <v>84</v>
      </c>
      <c r="C40" s="78">
        <v>0.13704227565613702</v>
      </c>
      <c r="D40" s="79">
        <v>0.34390548699993545</v>
      </c>
      <c r="E40" s="80">
        <v>12726</v>
      </c>
      <c r="F40" s="81">
        <v>0</v>
      </c>
      <c r="H40" s="77" t="s">
        <v>84</v>
      </c>
      <c r="I40" s="98">
        <v>-1.2407702184132152E-2</v>
      </c>
      <c r="J40" s="92"/>
      <c r="K40" s="3">
        <f t="shared" si="2"/>
        <v>-3.113449143996086E-2</v>
      </c>
      <c r="L40" s="3">
        <f t="shared" si="3"/>
        <v>4.9443228074386933E-3</v>
      </c>
    </row>
    <row r="41" spans="2:12" ht="24" x14ac:dyDescent="0.2">
      <c r="B41" s="77" t="s">
        <v>85</v>
      </c>
      <c r="C41" s="78">
        <v>4.0075436115040068E-3</v>
      </c>
      <c r="D41" s="79">
        <v>6.3180668548666233E-2</v>
      </c>
      <c r="E41" s="80">
        <v>12726</v>
      </c>
      <c r="F41" s="81">
        <v>0</v>
      </c>
      <c r="H41" s="77" t="s">
        <v>85</v>
      </c>
      <c r="I41" s="98">
        <v>-2.9410517069702055E-3</v>
      </c>
      <c r="J41" s="92"/>
      <c r="K41" s="3">
        <f t="shared" si="2"/>
        <v>-4.6363316205407137E-2</v>
      </c>
      <c r="L41" s="3">
        <f t="shared" si="3"/>
        <v>1.8655062141820618E-4</v>
      </c>
    </row>
    <row r="42" spans="2:12" ht="24" x14ac:dyDescent="0.2">
      <c r="B42" s="77" t="s">
        <v>86</v>
      </c>
      <c r="C42" s="78">
        <v>7.8579286500078593E-5</v>
      </c>
      <c r="D42" s="79">
        <v>8.8644958401523678E-3</v>
      </c>
      <c r="E42" s="80">
        <v>12726</v>
      </c>
      <c r="F42" s="81">
        <v>0</v>
      </c>
      <c r="H42" s="77" t="s">
        <v>86</v>
      </c>
      <c r="I42" s="98">
        <v>-1.1606691677454174E-3</v>
      </c>
      <c r="J42" s="92"/>
      <c r="K42" s="3">
        <f t="shared" si="2"/>
        <v>-0.13092430569299074</v>
      </c>
      <c r="L42" s="3">
        <f t="shared" si="3"/>
        <v>1.0288747009272357E-5</v>
      </c>
    </row>
    <row r="43" spans="2:12" ht="24" x14ac:dyDescent="0.2">
      <c r="B43" s="77" t="s">
        <v>87</v>
      </c>
      <c r="C43" s="78">
        <v>2.7817067421027818E-2</v>
      </c>
      <c r="D43" s="79">
        <v>0.16445486733333139</v>
      </c>
      <c r="E43" s="80">
        <v>12726</v>
      </c>
      <c r="F43" s="81">
        <v>0</v>
      </c>
      <c r="H43" s="77" t="s">
        <v>87</v>
      </c>
      <c r="I43" s="98">
        <v>1.0867844071420833E-2</v>
      </c>
      <c r="J43" s="92"/>
      <c r="K43" s="3">
        <f t="shared" si="2"/>
        <v>6.4245787865613996E-2</v>
      </c>
      <c r="L43" s="3">
        <f t="shared" si="3"/>
        <v>-1.8382645412566565E-3</v>
      </c>
    </row>
    <row r="44" spans="2:12" ht="24" x14ac:dyDescent="0.2">
      <c r="B44" s="77" t="s">
        <v>88</v>
      </c>
      <c r="C44" s="78">
        <v>3.9289643250039292E-4</v>
      </c>
      <c r="D44" s="79">
        <v>1.9818499658404827E-2</v>
      </c>
      <c r="E44" s="80">
        <v>12726</v>
      </c>
      <c r="F44" s="81">
        <v>0</v>
      </c>
      <c r="H44" s="77" t="s">
        <v>88</v>
      </c>
      <c r="I44" s="98">
        <v>-2.206622417268489E-3</v>
      </c>
      <c r="J44" s="92"/>
      <c r="K44" s="3">
        <f t="shared" si="2"/>
        <v>-0.11129780161019556</v>
      </c>
      <c r="L44" s="3">
        <f t="shared" si="3"/>
        <v>4.3745696725963194E-5</v>
      </c>
    </row>
    <row r="45" spans="2:12" ht="24" x14ac:dyDescent="0.2">
      <c r="B45" s="77" t="s">
        <v>89</v>
      </c>
      <c r="C45" s="78">
        <v>7.2607260726072612E-2</v>
      </c>
      <c r="D45" s="79">
        <v>0.25950094027397241</v>
      </c>
      <c r="E45" s="80">
        <v>12726</v>
      </c>
      <c r="F45" s="81">
        <v>0</v>
      </c>
      <c r="H45" s="77" t="s">
        <v>89</v>
      </c>
      <c r="I45" s="98">
        <v>0.10353288392148742</v>
      </c>
      <c r="J45" s="92"/>
      <c r="K45" s="3">
        <f t="shared" si="2"/>
        <v>0.37000114420975766</v>
      </c>
      <c r="L45" s="3">
        <f t="shared" si="3"/>
        <v>-2.8968061112507718E-2</v>
      </c>
    </row>
    <row r="46" spans="2:12" ht="24" x14ac:dyDescent="0.2">
      <c r="B46" s="77" t="s">
        <v>90</v>
      </c>
      <c r="C46" s="78">
        <v>3.2217507465032219E-3</v>
      </c>
      <c r="D46" s="79">
        <v>5.6671186997527094E-2</v>
      </c>
      <c r="E46" s="80">
        <v>12726</v>
      </c>
      <c r="F46" s="81">
        <v>0</v>
      </c>
      <c r="H46" s="77" t="s">
        <v>90</v>
      </c>
      <c r="I46" s="98">
        <v>1.9920499340468343E-3</v>
      </c>
      <c r="J46" s="92"/>
      <c r="K46" s="3">
        <f t="shared" si="2"/>
        <v>3.5037770530047176E-2</v>
      </c>
      <c r="L46" s="3">
        <f t="shared" si="3"/>
        <v>-1.1324781960835113E-4</v>
      </c>
    </row>
    <row r="47" spans="2:12" ht="24" x14ac:dyDescent="0.2">
      <c r="B47" s="77" t="s">
        <v>91</v>
      </c>
      <c r="C47" s="78">
        <v>1.8780449473518781E-2</v>
      </c>
      <c r="D47" s="79">
        <v>0.13575416142379035</v>
      </c>
      <c r="E47" s="80">
        <v>12726</v>
      </c>
      <c r="F47" s="81">
        <v>0</v>
      </c>
      <c r="H47" s="77" t="s">
        <v>91</v>
      </c>
      <c r="I47" s="98">
        <v>1.3680460379359085E-3</v>
      </c>
      <c r="J47" s="92"/>
      <c r="K47" s="3">
        <f t="shared" si="2"/>
        <v>9.888120587718232E-3</v>
      </c>
      <c r="L47" s="3">
        <f t="shared" si="3"/>
        <v>-1.8925769363855672E-4</v>
      </c>
    </row>
    <row r="48" spans="2:12" ht="24" x14ac:dyDescent="0.2">
      <c r="B48" s="77" t="s">
        <v>92</v>
      </c>
      <c r="C48" s="78">
        <v>0.3965896589658966</v>
      </c>
      <c r="D48" s="79">
        <v>0.48920865421963522</v>
      </c>
      <c r="E48" s="80">
        <v>12726</v>
      </c>
      <c r="F48" s="81">
        <v>0</v>
      </c>
      <c r="H48" s="77" t="s">
        <v>92</v>
      </c>
      <c r="I48" s="98">
        <v>8.4449680748282848E-3</v>
      </c>
      <c r="J48" s="92"/>
      <c r="K48" s="3">
        <f t="shared" si="2"/>
        <v>1.0416375552846309E-2</v>
      </c>
      <c r="L48" s="3">
        <f t="shared" si="3"/>
        <v>-6.8461319722900532E-3</v>
      </c>
    </row>
    <row r="49" spans="2:12" ht="24" x14ac:dyDescent="0.2">
      <c r="B49" s="77" t="s">
        <v>93</v>
      </c>
      <c r="C49" s="78">
        <v>3.6932264655036937E-3</v>
      </c>
      <c r="D49" s="79">
        <v>6.0661979079038038E-2</v>
      </c>
      <c r="E49" s="80">
        <v>12726</v>
      </c>
      <c r="F49" s="81">
        <v>0</v>
      </c>
      <c r="H49" s="77" t="s">
        <v>93</v>
      </c>
      <c r="I49" s="98">
        <v>-6.7690393009291286E-5</v>
      </c>
      <c r="J49" s="92"/>
      <c r="K49" s="3">
        <f t="shared" si="2"/>
        <v>-1.1117407984744317E-3</v>
      </c>
      <c r="L49" s="3">
        <f t="shared" si="3"/>
        <v>4.1211308090778691E-6</v>
      </c>
    </row>
    <row r="50" spans="2:12" ht="24" x14ac:dyDescent="0.2">
      <c r="B50" s="77" t="s">
        <v>94</v>
      </c>
      <c r="C50" s="78">
        <v>0.13633506207763635</v>
      </c>
      <c r="D50" s="79">
        <v>0.34315749473406904</v>
      </c>
      <c r="E50" s="80">
        <v>12726</v>
      </c>
      <c r="F50" s="81">
        <v>0</v>
      </c>
      <c r="H50" s="77" t="s">
        <v>94</v>
      </c>
      <c r="I50" s="98">
        <v>-4.0757794055103456E-2</v>
      </c>
      <c r="J50" s="92"/>
      <c r="K50" s="3">
        <f t="shared" si="2"/>
        <v>-0.10257994714564692</v>
      </c>
      <c r="L50" s="3">
        <f t="shared" si="3"/>
        <v>1.6192904039459322E-2</v>
      </c>
    </row>
    <row r="51" spans="2:12" ht="24" x14ac:dyDescent="0.2">
      <c r="B51" s="77" t="s">
        <v>95</v>
      </c>
      <c r="C51" s="78">
        <v>0.35957881502435957</v>
      </c>
      <c r="D51" s="79">
        <v>0.47989580912813745</v>
      </c>
      <c r="E51" s="80">
        <v>12726</v>
      </c>
      <c r="F51" s="81">
        <v>0</v>
      </c>
      <c r="H51" s="77" t="s">
        <v>95</v>
      </c>
      <c r="I51" s="98">
        <v>-3.5824079528998791E-2</v>
      </c>
      <c r="J51" s="92"/>
      <c r="K51" s="3">
        <f t="shared" si="2"/>
        <v>-4.7807251128748854E-2</v>
      </c>
      <c r="L51" s="3">
        <f t="shared" si="3"/>
        <v>2.6842451676706097E-2</v>
      </c>
    </row>
    <row r="52" spans="2:12" x14ac:dyDescent="0.2">
      <c r="B52" s="77" t="s">
        <v>96</v>
      </c>
      <c r="C52" s="78">
        <v>1.8859028760018857E-3</v>
      </c>
      <c r="D52" s="79">
        <v>4.3387719131028124E-2</v>
      </c>
      <c r="E52" s="80">
        <v>12726</v>
      </c>
      <c r="F52" s="81">
        <v>0</v>
      </c>
      <c r="H52" s="77" t="s">
        <v>96</v>
      </c>
      <c r="I52" s="98">
        <v>-1.5194745822202278E-3</v>
      </c>
      <c r="J52" s="92"/>
      <c r="K52" s="3">
        <f t="shared" si="2"/>
        <v>-3.4954798987140698E-2</v>
      </c>
      <c r="L52" s="3">
        <f t="shared" si="3"/>
        <v>6.604591211552327E-5</v>
      </c>
    </row>
    <row r="53" spans="2:12" x14ac:dyDescent="0.2">
      <c r="B53" s="77" t="s">
        <v>97</v>
      </c>
      <c r="C53" s="78">
        <v>1.1865472261511866E-2</v>
      </c>
      <c r="D53" s="79">
        <v>0.10828482912733793</v>
      </c>
      <c r="E53" s="80">
        <v>12726</v>
      </c>
      <c r="F53" s="81">
        <v>0</v>
      </c>
      <c r="H53" s="77" t="s">
        <v>97</v>
      </c>
      <c r="I53" s="98">
        <v>6.1922667114406513E-2</v>
      </c>
      <c r="J53" s="92"/>
      <c r="K53" s="3">
        <f t="shared" si="2"/>
        <v>0.56506461633187355</v>
      </c>
      <c r="L53" s="3">
        <f t="shared" si="3"/>
        <v>-6.7852689515795553E-3</v>
      </c>
    </row>
    <row r="54" spans="2:12" x14ac:dyDescent="0.2">
      <c r="B54" s="77" t="s">
        <v>98</v>
      </c>
      <c r="C54" s="78">
        <v>6.6006600660066007E-3</v>
      </c>
      <c r="D54" s="79">
        <v>8.0979050653555734E-2</v>
      </c>
      <c r="E54" s="80">
        <v>12726</v>
      </c>
      <c r="F54" s="81">
        <v>0</v>
      </c>
      <c r="H54" s="77" t="s">
        <v>98</v>
      </c>
      <c r="I54" s="98">
        <v>5.0923561524673186E-2</v>
      </c>
      <c r="J54" s="92"/>
      <c r="K54" s="3">
        <f t="shared" si="2"/>
        <v>0.6246977705644069</v>
      </c>
      <c r="L54" s="3">
        <f t="shared" si="3"/>
        <v>-4.1508157512585176E-3</v>
      </c>
    </row>
    <row r="55" spans="2:12" x14ac:dyDescent="0.2">
      <c r="B55" s="77" t="s">
        <v>99</v>
      </c>
      <c r="C55" s="78">
        <v>2.0430614490020431E-3</v>
      </c>
      <c r="D55" s="79">
        <v>4.515581441875733E-2</v>
      </c>
      <c r="E55" s="80">
        <v>12726</v>
      </c>
      <c r="F55" s="81">
        <v>0</v>
      </c>
      <c r="H55" s="77" t="s">
        <v>99</v>
      </c>
      <c r="I55" s="98">
        <v>1.4824003906256735E-2</v>
      </c>
      <c r="J55" s="92"/>
      <c r="K55" s="3">
        <f t="shared" si="2"/>
        <v>0.32761489845282971</v>
      </c>
      <c r="L55" s="3">
        <f t="shared" si="3"/>
        <v>-6.7070766612390342E-4</v>
      </c>
    </row>
    <row r="56" spans="2:12" x14ac:dyDescent="0.2">
      <c r="B56" s="77" t="s">
        <v>100</v>
      </c>
      <c r="C56" s="78">
        <v>1.1786892975011788E-3</v>
      </c>
      <c r="D56" s="79">
        <v>3.431315356688059E-2</v>
      </c>
      <c r="E56" s="80">
        <v>12726</v>
      </c>
      <c r="F56" s="81">
        <v>0</v>
      </c>
      <c r="H56" s="77" t="s">
        <v>100</v>
      </c>
      <c r="I56" s="98">
        <v>3.5086295817534853E-3</v>
      </c>
      <c r="J56" s="92"/>
      <c r="K56" s="3">
        <f t="shared" si="2"/>
        <v>0.10213267022472543</v>
      </c>
      <c r="L56" s="3">
        <f t="shared" si="3"/>
        <v>-1.2052474654794128E-4</v>
      </c>
    </row>
    <row r="57" spans="2:12" x14ac:dyDescent="0.2">
      <c r="B57" s="77" t="s">
        <v>101</v>
      </c>
      <c r="C57" s="78">
        <v>0.97501178689297496</v>
      </c>
      <c r="D57" s="79">
        <v>0.15609521758656023</v>
      </c>
      <c r="E57" s="80">
        <v>12726</v>
      </c>
      <c r="F57" s="81">
        <v>0</v>
      </c>
      <c r="H57" s="77" t="s">
        <v>101</v>
      </c>
      <c r="I57" s="98">
        <v>-7.566083226102148E-2</v>
      </c>
      <c r="J57" s="92"/>
      <c r="K57" s="3">
        <f t="shared" si="2"/>
        <v>-1.211202386354252E-2</v>
      </c>
      <c r="L57" s="3">
        <f t="shared" si="3"/>
        <v>0.47259745943029968</v>
      </c>
    </row>
    <row r="58" spans="2:12" ht="24" x14ac:dyDescent="0.2">
      <c r="B58" s="77" t="s">
        <v>102</v>
      </c>
      <c r="C58" s="78">
        <v>1.0215307245010216E-3</v>
      </c>
      <c r="D58" s="79">
        <v>3.1946320522678033E-2</v>
      </c>
      <c r="E58" s="80">
        <v>12726</v>
      </c>
      <c r="F58" s="81">
        <v>0</v>
      </c>
      <c r="H58" s="77" t="s">
        <v>102</v>
      </c>
      <c r="I58" s="98">
        <v>7.192727039954447E-4</v>
      </c>
      <c r="J58" s="92"/>
      <c r="K58" s="3">
        <f t="shared" si="2"/>
        <v>2.2492040806982548E-2</v>
      </c>
      <c r="L58" s="3">
        <f t="shared" si="3"/>
        <v>-2.2999805749293887E-5</v>
      </c>
    </row>
    <row r="59" spans="2:12" x14ac:dyDescent="0.2">
      <c r="B59" s="77" t="s">
        <v>103</v>
      </c>
      <c r="C59" s="78">
        <v>1.5715857300015716E-4</v>
      </c>
      <c r="D59" s="79">
        <v>1.2535797645987347E-2</v>
      </c>
      <c r="E59" s="80">
        <v>12726</v>
      </c>
      <c r="F59" s="81">
        <v>0</v>
      </c>
      <c r="H59" s="77" t="s">
        <v>103</v>
      </c>
      <c r="I59" s="98">
        <v>3.9716323025125958E-3</v>
      </c>
      <c r="J59" s="92"/>
      <c r="K59" s="3">
        <f t="shared" si="2"/>
        <v>0.316773470551238</v>
      </c>
      <c r="L59" s="3">
        <f t="shared" si="3"/>
        <v>-4.9791491755931784E-5</v>
      </c>
    </row>
    <row r="60" spans="2:12" x14ac:dyDescent="0.2">
      <c r="B60" s="77" t="s">
        <v>104</v>
      </c>
      <c r="C60" s="78">
        <v>7.4100267169574102E-2</v>
      </c>
      <c r="D60" s="79">
        <v>0.26194428659110974</v>
      </c>
      <c r="E60" s="80">
        <v>12726</v>
      </c>
      <c r="F60" s="81">
        <v>0</v>
      </c>
      <c r="H60" s="77" t="s">
        <v>104</v>
      </c>
      <c r="I60" s="98">
        <v>9.9931159275739243E-2</v>
      </c>
      <c r="J60" s="92"/>
      <c r="K60" s="3">
        <f t="shared" si="2"/>
        <v>0.35322867652110113</v>
      </c>
      <c r="L60" s="3">
        <f t="shared" si="3"/>
        <v>-2.8269086137604885E-2</v>
      </c>
    </row>
    <row r="61" spans="2:12" x14ac:dyDescent="0.2">
      <c r="B61" s="77" t="s">
        <v>105</v>
      </c>
      <c r="C61" s="78">
        <v>0.11362564827911363</v>
      </c>
      <c r="D61" s="79">
        <v>0.31736851617018047</v>
      </c>
      <c r="E61" s="80">
        <v>12726</v>
      </c>
      <c r="F61" s="81">
        <v>0</v>
      </c>
      <c r="H61" s="77" t="s">
        <v>105</v>
      </c>
      <c r="I61" s="98">
        <v>6.8410315719314704E-2</v>
      </c>
      <c r="J61" s="92"/>
      <c r="K61" s="3">
        <f t="shared" si="2"/>
        <v>0.1910622703803854</v>
      </c>
      <c r="L61" s="3">
        <f t="shared" si="3"/>
        <v>-2.4492557000889831E-2</v>
      </c>
    </row>
    <row r="62" spans="2:12" x14ac:dyDescent="0.2">
      <c r="B62" s="77" t="s">
        <v>106</v>
      </c>
      <c r="C62" s="78">
        <v>0.20053433914820054</v>
      </c>
      <c r="D62" s="79">
        <v>0.40041592977402879</v>
      </c>
      <c r="E62" s="80">
        <v>12726</v>
      </c>
      <c r="F62" s="81">
        <v>0</v>
      </c>
      <c r="H62" s="77" t="s">
        <v>106</v>
      </c>
      <c r="I62" s="98">
        <v>5.7670943312929053E-2</v>
      </c>
      <c r="J62" s="92"/>
      <c r="K62" s="3">
        <f t="shared" si="2"/>
        <v>0.11514511631352173</v>
      </c>
      <c r="L62" s="3">
        <f t="shared" si="3"/>
        <v>-2.8882478556330592E-2</v>
      </c>
    </row>
    <row r="63" spans="2:12" x14ac:dyDescent="0.2">
      <c r="B63" s="77" t="s">
        <v>107</v>
      </c>
      <c r="C63" s="78">
        <v>6.9542668552569548E-2</v>
      </c>
      <c r="D63" s="79">
        <v>0.25438469056178931</v>
      </c>
      <c r="E63" s="80">
        <v>12726</v>
      </c>
      <c r="F63" s="81">
        <v>0</v>
      </c>
      <c r="H63" s="77" t="s">
        <v>107</v>
      </c>
      <c r="I63" s="98">
        <v>8.8675990682446873E-2</v>
      </c>
      <c r="J63" s="92"/>
      <c r="K63" s="3">
        <f t="shared" si="2"/>
        <v>0.32434823601857232</v>
      </c>
      <c r="L63" s="3">
        <f t="shared" si="3"/>
        <v>-2.4241887414613337E-2</v>
      </c>
    </row>
    <row r="64" spans="2:12" x14ac:dyDescent="0.2">
      <c r="B64" s="77" t="s">
        <v>108</v>
      </c>
      <c r="C64" s="78">
        <v>1.5873015873015872E-2</v>
      </c>
      <c r="D64" s="79">
        <v>0.12498916284453739</v>
      </c>
      <c r="E64" s="80">
        <v>12726</v>
      </c>
      <c r="F64" s="81">
        <v>0</v>
      </c>
      <c r="H64" s="77" t="s">
        <v>108</v>
      </c>
      <c r="I64" s="98">
        <v>2.1003456944632893E-2</v>
      </c>
      <c r="J64" s="92"/>
      <c r="K64" s="3">
        <f t="shared" si="2"/>
        <v>0.16537488746022039</v>
      </c>
      <c r="L64" s="3">
        <f t="shared" si="3"/>
        <v>-2.6673368945196838E-3</v>
      </c>
    </row>
    <row r="65" spans="2:12" x14ac:dyDescent="0.2">
      <c r="B65" s="77" t="s">
        <v>109</v>
      </c>
      <c r="C65" s="78">
        <v>4.8169102624548168E-2</v>
      </c>
      <c r="D65" s="79">
        <v>0.21413183609441858</v>
      </c>
      <c r="E65" s="80">
        <v>12726</v>
      </c>
      <c r="F65" s="81">
        <v>0</v>
      </c>
      <c r="H65" s="77" t="s">
        <v>109</v>
      </c>
      <c r="I65" s="98">
        <v>8.3176923067977665E-2</v>
      </c>
      <c r="J65" s="92"/>
      <c r="K65" s="3">
        <f t="shared" si="2"/>
        <v>0.36972720529894948</v>
      </c>
      <c r="L65" s="3">
        <f t="shared" si="3"/>
        <v>-1.8710705593020394E-2</v>
      </c>
    </row>
    <row r="66" spans="2:12" x14ac:dyDescent="0.2">
      <c r="B66" s="77" t="s">
        <v>110</v>
      </c>
      <c r="C66" s="78">
        <v>3.5439258211535443E-2</v>
      </c>
      <c r="D66" s="79">
        <v>0.18489457401642465</v>
      </c>
      <c r="E66" s="80">
        <v>12726</v>
      </c>
      <c r="F66" s="81">
        <v>0</v>
      </c>
      <c r="H66" s="77" t="s">
        <v>110</v>
      </c>
      <c r="I66" s="98">
        <v>9.298943103164968E-2</v>
      </c>
      <c r="J66" s="92"/>
      <c r="K66" s="3">
        <f t="shared" si="0"/>
        <v>0.4851086358348598</v>
      </c>
      <c r="L66" s="3">
        <f t="shared" si="1"/>
        <v>-1.7823543361427437E-2</v>
      </c>
    </row>
    <row r="67" spans="2:12" x14ac:dyDescent="0.2">
      <c r="B67" s="77" t="s">
        <v>111</v>
      </c>
      <c r="C67" s="78">
        <v>8.8244538739588221E-2</v>
      </c>
      <c r="D67" s="79">
        <v>0.28366135250911967</v>
      </c>
      <c r="E67" s="80">
        <v>12726</v>
      </c>
      <c r="F67" s="81">
        <v>0</v>
      </c>
      <c r="H67" s="77" t="s">
        <v>111</v>
      </c>
      <c r="I67" s="98">
        <v>5.4500230059297668E-2</v>
      </c>
      <c r="J67" s="92"/>
      <c r="K67" s="3">
        <f t="shared" si="0"/>
        <v>0.17517678018867922</v>
      </c>
      <c r="L67" s="3">
        <f t="shared" si="1"/>
        <v>-1.6954539701102014E-2</v>
      </c>
    </row>
    <row r="68" spans="2:12" x14ac:dyDescent="0.2">
      <c r="B68" s="77" t="s">
        <v>112</v>
      </c>
      <c r="C68" s="78">
        <v>0.52593116454502598</v>
      </c>
      <c r="D68" s="79">
        <v>0.49934674148121394</v>
      </c>
      <c r="E68" s="80">
        <v>12726</v>
      </c>
      <c r="F68" s="81">
        <v>0</v>
      </c>
      <c r="H68" s="77" t="s">
        <v>112</v>
      </c>
      <c r="I68" s="98">
        <v>6.4706657720905378E-2</v>
      </c>
      <c r="J68" s="92"/>
      <c r="K68" s="3">
        <f t="shared" si="0"/>
        <v>6.1431080497172448E-2</v>
      </c>
      <c r="L68" s="3">
        <f t="shared" si="1"/>
        <v>-6.8151536841965066E-2</v>
      </c>
    </row>
    <row r="69" spans="2:12" x14ac:dyDescent="0.2">
      <c r="B69" s="77" t="s">
        <v>113</v>
      </c>
      <c r="C69" s="78">
        <v>3.4574886060034574E-3</v>
      </c>
      <c r="D69" s="79">
        <v>5.8700980804862468E-2</v>
      </c>
      <c r="E69" s="80">
        <v>12726</v>
      </c>
      <c r="F69" s="81">
        <v>0</v>
      </c>
      <c r="H69" s="77" t="s">
        <v>113</v>
      </c>
      <c r="I69" s="98">
        <v>2.4582676012041296E-2</v>
      </c>
      <c r="J69" s="92"/>
      <c r="K69" s="3">
        <f t="shared" si="0"/>
        <v>0.4173300233476735</v>
      </c>
      <c r="L69" s="3">
        <f t="shared" si="1"/>
        <v>-1.4479199674576277E-3</v>
      </c>
    </row>
    <row r="70" spans="2:12" x14ac:dyDescent="0.2">
      <c r="B70" s="77" t="s">
        <v>114</v>
      </c>
      <c r="C70" s="78">
        <v>3.4574886060034574E-3</v>
      </c>
      <c r="D70" s="79">
        <v>5.8700980804860352E-2</v>
      </c>
      <c r="E70" s="80">
        <v>12726</v>
      </c>
      <c r="F70" s="81">
        <v>0</v>
      </c>
      <c r="H70" s="77" t="s">
        <v>114</v>
      </c>
      <c r="I70" s="98">
        <v>1.0293666819865852E-2</v>
      </c>
      <c r="J70" s="92"/>
      <c r="K70" s="3">
        <f t="shared" si="0"/>
        <v>0.17475136604996586</v>
      </c>
      <c r="L70" s="3">
        <f t="shared" si="1"/>
        <v>-6.0629712239382565E-4</v>
      </c>
    </row>
    <row r="71" spans="2:12" x14ac:dyDescent="0.2">
      <c r="B71" s="77" t="s">
        <v>115</v>
      </c>
      <c r="C71" s="78">
        <v>2.1766462360521766E-2</v>
      </c>
      <c r="D71" s="79">
        <v>0.14592586053263815</v>
      </c>
      <c r="E71" s="80">
        <v>12726</v>
      </c>
      <c r="F71" s="81">
        <v>0</v>
      </c>
      <c r="H71" s="77" t="s">
        <v>115</v>
      </c>
      <c r="I71" s="98">
        <v>5.8430063474986665E-2</v>
      </c>
      <c r="J71" s="92"/>
      <c r="K71" s="3">
        <f t="shared" si="0"/>
        <v>0.39169375112131899</v>
      </c>
      <c r="L71" s="3">
        <f t="shared" si="1"/>
        <v>-8.7154927352080767E-3</v>
      </c>
    </row>
    <row r="72" spans="2:12" x14ac:dyDescent="0.2">
      <c r="B72" s="77" t="s">
        <v>116</v>
      </c>
      <c r="C72" s="78">
        <v>2.8288543140028287E-2</v>
      </c>
      <c r="D72" s="79">
        <v>0.16580247780990826</v>
      </c>
      <c r="E72" s="80">
        <v>12726</v>
      </c>
      <c r="F72" s="81">
        <v>0</v>
      </c>
      <c r="H72" s="77" t="s">
        <v>116</v>
      </c>
      <c r="I72" s="98">
        <v>2.8529418842054084E-2</v>
      </c>
      <c r="J72" s="92"/>
      <c r="K72" s="3">
        <f t="shared" ref="K72:K122" si="4">((1-C72)/D72)*I72</f>
        <v>0.16720113904548675</v>
      </c>
      <c r="L72" s="3">
        <f t="shared" ref="L72:L122" si="5">((0-C72)/D72)*I72</f>
        <v>-4.867573189097139E-3</v>
      </c>
    </row>
    <row r="73" spans="2:12" x14ac:dyDescent="0.2">
      <c r="B73" s="77" t="s">
        <v>117</v>
      </c>
      <c r="C73" s="78">
        <v>0.35203520352035206</v>
      </c>
      <c r="D73" s="79">
        <v>0.47762364352174413</v>
      </c>
      <c r="E73" s="80">
        <v>12726</v>
      </c>
      <c r="F73" s="81">
        <v>0</v>
      </c>
      <c r="H73" s="77" t="s">
        <v>117</v>
      </c>
      <c r="I73" s="98">
        <v>8.0082965708097711E-2</v>
      </c>
      <c r="J73" s="92"/>
      <c r="K73" s="3">
        <f t="shared" si="4"/>
        <v>0.1086439988479586</v>
      </c>
      <c r="L73" s="3">
        <f t="shared" si="5"/>
        <v>-5.9025602090571748E-2</v>
      </c>
    </row>
    <row r="74" spans="2:12" x14ac:dyDescent="0.2">
      <c r="B74" s="77" t="s">
        <v>118</v>
      </c>
      <c r="C74" s="78">
        <v>0.17978940751217978</v>
      </c>
      <c r="D74" s="79">
        <v>0.38402703690960477</v>
      </c>
      <c r="E74" s="80">
        <v>12726</v>
      </c>
      <c r="F74" s="81">
        <v>0</v>
      </c>
      <c r="H74" s="77" t="s">
        <v>118</v>
      </c>
      <c r="I74" s="98">
        <v>-3.1398777496461458E-2</v>
      </c>
      <c r="J74" s="92"/>
      <c r="K74" s="3">
        <f t="shared" si="4"/>
        <v>-6.7061970690954167E-2</v>
      </c>
      <c r="L74" s="3">
        <f t="shared" si="5"/>
        <v>1.4699922297461499E-2</v>
      </c>
    </row>
    <row r="75" spans="2:12" ht="24" x14ac:dyDescent="0.2">
      <c r="B75" s="77" t="s">
        <v>119</v>
      </c>
      <c r="C75" s="78">
        <v>0.23369479805123369</v>
      </c>
      <c r="D75" s="79">
        <v>0.4231968958067634</v>
      </c>
      <c r="E75" s="80">
        <v>12726</v>
      </c>
      <c r="F75" s="81">
        <v>0</v>
      </c>
      <c r="H75" s="77" t="s">
        <v>119</v>
      </c>
      <c r="I75" s="98">
        <v>4.2213501625900582E-2</v>
      </c>
      <c r="J75" s="92"/>
      <c r="K75" s="3">
        <f t="shared" si="4"/>
        <v>7.6438239998742774E-2</v>
      </c>
      <c r="L75" s="3">
        <f t="shared" si="5"/>
        <v>-2.3310841443422992E-2</v>
      </c>
    </row>
    <row r="76" spans="2:12" ht="24" x14ac:dyDescent="0.2">
      <c r="B76" s="77" t="s">
        <v>120</v>
      </c>
      <c r="C76" s="78">
        <v>0.47265440829797256</v>
      </c>
      <c r="D76" s="79">
        <v>0.49927127517526726</v>
      </c>
      <c r="E76" s="80">
        <v>12726</v>
      </c>
      <c r="F76" s="81">
        <v>0</v>
      </c>
      <c r="H76" s="77" t="s">
        <v>120</v>
      </c>
      <c r="I76" s="98">
        <v>-6.3994262704230961E-2</v>
      </c>
      <c r="J76" s="92"/>
      <c r="K76" s="3">
        <f t="shared" si="4"/>
        <v>-6.7592697616042252E-2</v>
      </c>
      <c r="L76" s="3">
        <f t="shared" si="5"/>
        <v>6.0582636888763822E-2</v>
      </c>
    </row>
    <row r="77" spans="2:12" ht="24" x14ac:dyDescent="0.2">
      <c r="B77" s="77" t="s">
        <v>121</v>
      </c>
      <c r="C77" s="78">
        <v>3.9211063963539211E-2</v>
      </c>
      <c r="D77" s="79">
        <v>0.19410439722018819</v>
      </c>
      <c r="E77" s="80">
        <v>12726</v>
      </c>
      <c r="F77" s="81">
        <v>0</v>
      </c>
      <c r="H77" s="77" t="s">
        <v>121</v>
      </c>
      <c r="I77" s="98">
        <v>6.4318690477316851E-2</v>
      </c>
      <c r="J77" s="92"/>
      <c r="K77" s="3">
        <f t="shared" si="4"/>
        <v>0.31836829600958888</v>
      </c>
      <c r="L77" s="3">
        <f t="shared" si="5"/>
        <v>-1.2993030155294419E-2</v>
      </c>
    </row>
    <row r="78" spans="2:12" ht="24" x14ac:dyDescent="0.2">
      <c r="B78" s="77" t="s">
        <v>122</v>
      </c>
      <c r="C78" s="78">
        <v>1.0215307245010216E-3</v>
      </c>
      <c r="D78" s="79">
        <v>3.1946320522678269E-2</v>
      </c>
      <c r="E78" s="80">
        <v>12726</v>
      </c>
      <c r="F78" s="81">
        <v>0</v>
      </c>
      <c r="H78" s="77" t="s">
        <v>122</v>
      </c>
      <c r="I78" s="98">
        <v>6.1027783128857647E-3</v>
      </c>
      <c r="J78" s="92"/>
      <c r="K78" s="3">
        <f t="shared" si="4"/>
        <v>0.19083713046097053</v>
      </c>
      <c r="L78" s="3">
        <f t="shared" si="5"/>
        <v>-1.9514533910112617E-4</v>
      </c>
    </row>
    <row r="79" spans="2:12" ht="24" x14ac:dyDescent="0.2">
      <c r="B79" s="77" t="s">
        <v>123</v>
      </c>
      <c r="C79" s="78">
        <v>1.3358478705013358E-3</v>
      </c>
      <c r="D79" s="79">
        <v>3.6526267520167972E-2</v>
      </c>
      <c r="E79" s="80">
        <v>12726</v>
      </c>
      <c r="F79" s="81">
        <v>0</v>
      </c>
      <c r="H79" s="77" t="s">
        <v>123</v>
      </c>
      <c r="I79" s="98">
        <v>2.2551974523414776E-2</v>
      </c>
      <c r="J79" s="92"/>
      <c r="K79" s="3">
        <f t="shared" si="4"/>
        <v>0.6165932093619102</v>
      </c>
      <c r="L79" s="3">
        <f t="shared" si="5"/>
        <v>-8.2477650162502737E-4</v>
      </c>
    </row>
    <row r="80" spans="2:12" x14ac:dyDescent="0.2">
      <c r="B80" s="77" t="s">
        <v>124</v>
      </c>
      <c r="C80" s="78">
        <v>2.6481219550526475E-2</v>
      </c>
      <c r="D80" s="79">
        <v>0.16056771310590465</v>
      </c>
      <c r="E80" s="80">
        <v>12726</v>
      </c>
      <c r="F80" s="81">
        <v>0</v>
      </c>
      <c r="H80" s="77" t="s">
        <v>124</v>
      </c>
      <c r="I80" s="98">
        <v>4.5476740784987119E-2</v>
      </c>
      <c r="J80" s="92"/>
      <c r="K80" s="3">
        <f t="shared" si="4"/>
        <v>0.27572455490237308</v>
      </c>
      <c r="L80" s="3">
        <f t="shared" si="5"/>
        <v>-7.5001352007506416E-3</v>
      </c>
    </row>
    <row r="81" spans="2:12" x14ac:dyDescent="0.2">
      <c r="B81" s="77" t="s">
        <v>125</v>
      </c>
      <c r="C81" s="78">
        <v>1.3358478705013358E-3</v>
      </c>
      <c r="D81" s="79">
        <v>3.6526267520170401E-2</v>
      </c>
      <c r="E81" s="80">
        <v>12726</v>
      </c>
      <c r="F81" s="81">
        <v>0</v>
      </c>
      <c r="H81" s="77" t="s">
        <v>125</v>
      </c>
      <c r="I81" s="98">
        <v>1.3587442196611791E-2</v>
      </c>
      <c r="J81" s="92"/>
      <c r="K81" s="3">
        <f t="shared" si="4"/>
        <v>0.37149406063443802</v>
      </c>
      <c r="L81" s="3">
        <f t="shared" si="5"/>
        <v>-4.9692336381976915E-4</v>
      </c>
    </row>
    <row r="82" spans="2:12" ht="24" x14ac:dyDescent="0.2">
      <c r="B82" s="77" t="s">
        <v>126</v>
      </c>
      <c r="C82" s="78">
        <v>3.5517837498035519E-2</v>
      </c>
      <c r="D82" s="79">
        <v>0.18509190356760374</v>
      </c>
      <c r="E82" s="80">
        <v>12726</v>
      </c>
      <c r="F82" s="81">
        <v>0</v>
      </c>
      <c r="H82" s="77" t="s">
        <v>126</v>
      </c>
      <c r="I82" s="98">
        <v>2.4721511317502866E-2</v>
      </c>
      <c r="J82" s="92"/>
      <c r="K82" s="3">
        <f t="shared" si="4"/>
        <v>0.12881955523847791</v>
      </c>
      <c r="L82" s="3">
        <f t="shared" si="5"/>
        <v>-4.7438845500889695E-3</v>
      </c>
    </row>
    <row r="83" spans="2:12" x14ac:dyDescent="0.2">
      <c r="B83" s="77" t="s">
        <v>127</v>
      </c>
      <c r="C83" s="78">
        <v>2.0430614490020427E-3</v>
      </c>
      <c r="D83" s="79">
        <v>4.5155814418757934E-2</v>
      </c>
      <c r="E83" s="80">
        <v>12726</v>
      </c>
      <c r="F83" s="81">
        <v>0</v>
      </c>
      <c r="H83" s="77" t="s">
        <v>127</v>
      </c>
      <c r="I83" s="98">
        <v>1.9888831647268167E-3</v>
      </c>
      <c r="J83" s="92"/>
      <c r="K83" s="3">
        <f t="shared" si="4"/>
        <v>4.3954909899308357E-2</v>
      </c>
      <c r="L83" s="3">
        <f t="shared" si="5"/>
        <v>-8.998642971511946E-5</v>
      </c>
    </row>
    <row r="84" spans="2:12" x14ac:dyDescent="0.2">
      <c r="B84" s="77" t="s">
        <v>128</v>
      </c>
      <c r="C84" s="78">
        <v>2.7502750275027505E-3</v>
      </c>
      <c r="D84" s="79">
        <v>5.2372956303681384E-2</v>
      </c>
      <c r="E84" s="80">
        <v>12726</v>
      </c>
      <c r="F84" s="81">
        <v>0</v>
      </c>
      <c r="H84" s="77" t="s">
        <v>128</v>
      </c>
      <c r="I84" s="98">
        <v>-3.0633069303341422E-3</v>
      </c>
      <c r="J84" s="92"/>
      <c r="K84" s="3">
        <f t="shared" si="4"/>
        <v>-5.8329378545456202E-2</v>
      </c>
      <c r="L84" s="3">
        <f t="shared" si="5"/>
        <v>1.608642541242587E-4</v>
      </c>
    </row>
    <row r="85" spans="2:12" ht="24" x14ac:dyDescent="0.2">
      <c r="B85" s="77" t="s">
        <v>129</v>
      </c>
      <c r="C85" s="78">
        <v>0.55390539053905397</v>
      </c>
      <c r="D85" s="79">
        <v>0.49710524729006261</v>
      </c>
      <c r="E85" s="80">
        <v>12726</v>
      </c>
      <c r="F85" s="81">
        <v>0</v>
      </c>
      <c r="H85" s="77" t="s">
        <v>129</v>
      </c>
      <c r="I85" s="98">
        <v>-8.4721084156380952E-2</v>
      </c>
      <c r="J85" s="92"/>
      <c r="K85" s="3">
        <f t="shared" si="4"/>
        <v>-7.6027398937907401E-2</v>
      </c>
      <c r="L85" s="3">
        <f t="shared" si="5"/>
        <v>9.4401468224997245E-2</v>
      </c>
    </row>
    <row r="86" spans="2:12" ht="24" x14ac:dyDescent="0.2">
      <c r="B86" s="77" t="s">
        <v>130</v>
      </c>
      <c r="C86" s="78">
        <v>6.2391953481062391E-2</v>
      </c>
      <c r="D86" s="79">
        <v>0.24187557712248514</v>
      </c>
      <c r="E86" s="80">
        <v>12726</v>
      </c>
      <c r="F86" s="81">
        <v>0</v>
      </c>
      <c r="H86" s="77" t="s">
        <v>130</v>
      </c>
      <c r="I86" s="98">
        <v>-1.5777142532950626E-2</v>
      </c>
      <c r="J86" s="92"/>
      <c r="K86" s="3">
        <f t="shared" si="4"/>
        <v>-6.1158617029282193E-2</v>
      </c>
      <c r="L86" s="3">
        <f t="shared" si="5"/>
        <v>4.0697235938023857E-3</v>
      </c>
    </row>
    <row r="87" spans="2:12" ht="24" x14ac:dyDescent="0.2">
      <c r="B87" s="77" t="s">
        <v>131</v>
      </c>
      <c r="C87" s="78">
        <v>1.0529624391010533E-2</v>
      </c>
      <c r="D87" s="79">
        <v>0.1020762957967405</v>
      </c>
      <c r="E87" s="80">
        <v>12726</v>
      </c>
      <c r="F87" s="81">
        <v>0</v>
      </c>
      <c r="H87" s="77" t="s">
        <v>131</v>
      </c>
      <c r="I87" s="98">
        <v>4.7894785718938476E-4</v>
      </c>
      <c r="J87" s="92"/>
      <c r="K87" s="3">
        <f t="shared" si="4"/>
        <v>4.642651973715467E-3</v>
      </c>
      <c r="L87" s="3">
        <f t="shared" si="5"/>
        <v>-4.9405603913427003E-5</v>
      </c>
    </row>
    <row r="88" spans="2:12" x14ac:dyDescent="0.2">
      <c r="B88" s="77" t="s">
        <v>132</v>
      </c>
      <c r="C88" s="78">
        <v>0.34032688983184034</v>
      </c>
      <c r="D88" s="79">
        <v>0.47383767334272764</v>
      </c>
      <c r="E88" s="80">
        <v>12726</v>
      </c>
      <c r="F88" s="81">
        <v>0</v>
      </c>
      <c r="H88" s="77" t="s">
        <v>132</v>
      </c>
      <c r="I88" s="98">
        <v>9.8065736813036888E-2</v>
      </c>
      <c r="J88" s="92"/>
      <c r="K88" s="3">
        <f t="shared" si="4"/>
        <v>0.13652635331424329</v>
      </c>
      <c r="L88" s="3">
        <f t="shared" si="5"/>
        <v>-7.0434262799760311E-2</v>
      </c>
    </row>
    <row r="89" spans="2:12" x14ac:dyDescent="0.2">
      <c r="B89" s="77" t="s">
        <v>133</v>
      </c>
      <c r="C89" s="78">
        <v>1.9880559484519882E-2</v>
      </c>
      <c r="D89" s="79">
        <v>0.13959532263723556</v>
      </c>
      <c r="E89" s="80">
        <v>12726</v>
      </c>
      <c r="F89" s="81">
        <v>0</v>
      </c>
      <c r="H89" s="77" t="s">
        <v>133</v>
      </c>
      <c r="I89" s="98">
        <v>-2.8451862949198507E-3</v>
      </c>
      <c r="J89" s="92"/>
      <c r="K89" s="3">
        <f t="shared" si="4"/>
        <v>-1.9976474475336903E-2</v>
      </c>
      <c r="L89" s="3">
        <f t="shared" si="5"/>
        <v>4.0519907337931821E-4</v>
      </c>
    </row>
    <row r="90" spans="2:12" x14ac:dyDescent="0.2">
      <c r="B90" s="77" t="s">
        <v>134</v>
      </c>
      <c r="C90" s="78">
        <v>7.8579286500078579E-5</v>
      </c>
      <c r="D90" s="79">
        <v>8.8644958401525829E-3</v>
      </c>
      <c r="E90" s="80">
        <v>12726</v>
      </c>
      <c r="F90" s="81">
        <v>0</v>
      </c>
      <c r="H90" s="77" t="s">
        <v>134</v>
      </c>
      <c r="I90" s="98">
        <v>2.6540930099557825E-3</v>
      </c>
      <c r="J90" s="92"/>
      <c r="K90" s="3">
        <f t="shared" si="4"/>
        <v>0.29938357477700328</v>
      </c>
      <c r="L90" s="3">
        <f t="shared" si="5"/>
        <v>-2.3527196446129922E-5</v>
      </c>
    </row>
    <row r="91" spans="2:12" x14ac:dyDescent="0.2">
      <c r="B91" s="77" t="s">
        <v>135</v>
      </c>
      <c r="C91" s="78">
        <v>3.1431714600031434E-3</v>
      </c>
      <c r="D91" s="79">
        <v>5.5978015009193464E-2</v>
      </c>
      <c r="E91" s="80">
        <v>12726</v>
      </c>
      <c r="F91" s="81">
        <v>0</v>
      </c>
      <c r="H91" s="77" t="s">
        <v>135</v>
      </c>
      <c r="I91" s="98">
        <v>-1.5641526519680799E-3</v>
      </c>
      <c r="J91" s="92"/>
      <c r="K91" s="3">
        <f t="shared" si="4"/>
        <v>-2.7854439849952641E-2</v>
      </c>
      <c r="L91" s="3">
        <f t="shared" si="5"/>
        <v>8.7827336749023006E-5</v>
      </c>
    </row>
    <row r="92" spans="2:12" x14ac:dyDescent="0.2">
      <c r="B92" s="77" t="s">
        <v>136</v>
      </c>
      <c r="C92" s="78">
        <v>6.0506050605060521E-3</v>
      </c>
      <c r="D92" s="79">
        <v>7.7553000274011338E-2</v>
      </c>
      <c r="E92" s="80">
        <v>12726</v>
      </c>
      <c r="F92" s="81">
        <v>0</v>
      </c>
      <c r="H92" s="77" t="s">
        <v>136</v>
      </c>
      <c r="I92" s="98">
        <v>-3.6327151095482532E-3</v>
      </c>
      <c r="J92" s="92"/>
      <c r="K92" s="3">
        <f t="shared" si="4"/>
        <v>-4.6558288813657048E-2</v>
      </c>
      <c r="L92" s="3">
        <f t="shared" si="5"/>
        <v>2.8342068453250007E-4</v>
      </c>
    </row>
    <row r="93" spans="2:12" ht="24" x14ac:dyDescent="0.2">
      <c r="B93" s="77" t="s">
        <v>137</v>
      </c>
      <c r="C93" s="78">
        <v>0.26976269055476976</v>
      </c>
      <c r="D93" s="79">
        <v>0.44385387454760727</v>
      </c>
      <c r="E93" s="80">
        <v>12726</v>
      </c>
      <c r="F93" s="81">
        <v>0</v>
      </c>
      <c r="H93" s="77" t="s">
        <v>137</v>
      </c>
      <c r="I93" s="98">
        <v>-3.7929015119589668E-2</v>
      </c>
      <c r="J93" s="92"/>
      <c r="K93" s="3">
        <f t="shared" si="4"/>
        <v>-6.2401577499051099E-2</v>
      </c>
      <c r="L93" s="3">
        <f t="shared" si="5"/>
        <v>2.3052256058779984E-2</v>
      </c>
    </row>
    <row r="94" spans="2:12" ht="24" x14ac:dyDescent="0.2">
      <c r="B94" s="77" t="s">
        <v>138</v>
      </c>
      <c r="C94" s="78">
        <v>0.47289014615747293</v>
      </c>
      <c r="D94" s="79">
        <v>0.49928413196709087</v>
      </c>
      <c r="E94" s="80">
        <v>12726</v>
      </c>
      <c r="F94" s="81">
        <v>0</v>
      </c>
      <c r="H94" s="77" t="s">
        <v>138</v>
      </c>
      <c r="I94" s="98">
        <v>-4.8885423938949603E-2</v>
      </c>
      <c r="J94" s="92"/>
      <c r="K94" s="3">
        <f t="shared" si="4"/>
        <v>-5.1609869045844484E-2</v>
      </c>
      <c r="L94" s="3">
        <f t="shared" si="5"/>
        <v>4.6301161585851555E-2</v>
      </c>
    </row>
    <row r="95" spans="2:12" x14ac:dyDescent="0.2">
      <c r="B95" s="77" t="s">
        <v>139</v>
      </c>
      <c r="C95" s="78">
        <v>2.4359578815024364E-2</v>
      </c>
      <c r="D95" s="79">
        <v>0.15416892492318574</v>
      </c>
      <c r="E95" s="80">
        <v>12726</v>
      </c>
      <c r="F95" s="81">
        <v>0</v>
      </c>
      <c r="H95" s="77" t="s">
        <v>139</v>
      </c>
      <c r="I95" s="98">
        <v>2.753630907564698E-2</v>
      </c>
      <c r="J95" s="92"/>
      <c r="K95" s="3">
        <f t="shared" si="4"/>
        <v>0.17426038482028444</v>
      </c>
      <c r="L95" s="3">
        <f t="shared" si="5"/>
        <v>-4.3508955617177986E-3</v>
      </c>
    </row>
    <row r="96" spans="2:12" x14ac:dyDescent="0.2">
      <c r="B96" s="77" t="s">
        <v>140</v>
      </c>
      <c r="C96" s="78">
        <v>1.8073235895018074E-3</v>
      </c>
      <c r="D96" s="79">
        <v>4.2475863070813025E-2</v>
      </c>
      <c r="E96" s="80">
        <v>12726</v>
      </c>
      <c r="F96" s="81">
        <v>0</v>
      </c>
      <c r="H96" s="77" t="s">
        <v>140</v>
      </c>
      <c r="I96" s="98">
        <v>3.2483515548103574E-3</v>
      </c>
      <c r="J96" s="92"/>
      <c r="K96" s="3">
        <f t="shared" si="4"/>
        <v>7.6337018202848494E-2</v>
      </c>
      <c r="L96" s="3">
        <f t="shared" si="5"/>
        <v>-1.3821549387274778E-4</v>
      </c>
    </row>
    <row r="97" spans="2:13" ht="24" x14ac:dyDescent="0.2">
      <c r="B97" s="77" t="s">
        <v>141</v>
      </c>
      <c r="C97" s="78">
        <v>1.7444601603017446E-2</v>
      </c>
      <c r="D97" s="79">
        <v>0.1309260648432323</v>
      </c>
      <c r="E97" s="80">
        <v>12726</v>
      </c>
      <c r="F97" s="81">
        <v>0</v>
      </c>
      <c r="H97" s="77" t="s">
        <v>141</v>
      </c>
      <c r="I97" s="98">
        <v>2.391484106611905E-4</v>
      </c>
      <c r="J97" s="92"/>
      <c r="K97" s="3">
        <f t="shared" si="4"/>
        <v>1.7947271400432488E-3</v>
      </c>
      <c r="L97" s="3">
        <f t="shared" si="5"/>
        <v>-3.1864157476775528E-5</v>
      </c>
    </row>
    <row r="98" spans="2:13" x14ac:dyDescent="0.2">
      <c r="B98" s="77" t="s">
        <v>142</v>
      </c>
      <c r="C98" s="78">
        <v>5.5005500550055013E-4</v>
      </c>
      <c r="D98" s="79">
        <v>2.3447721585287733E-2</v>
      </c>
      <c r="E98" s="80">
        <v>12726</v>
      </c>
      <c r="F98" s="81">
        <v>0</v>
      </c>
      <c r="H98" s="77" t="s">
        <v>142</v>
      </c>
      <c r="I98" s="98">
        <v>1.1813787268814777E-2</v>
      </c>
      <c r="J98" s="92"/>
      <c r="K98" s="3">
        <f t="shared" si="4"/>
        <v>0.50355805330792258</v>
      </c>
      <c r="L98" s="3">
        <f t="shared" si="5"/>
        <v>-2.7713706841382647E-4</v>
      </c>
    </row>
    <row r="99" spans="2:13" ht="24" x14ac:dyDescent="0.2">
      <c r="B99" s="77" t="s">
        <v>143</v>
      </c>
      <c r="C99" s="78">
        <v>7.8579286500078593E-5</v>
      </c>
      <c r="D99" s="79">
        <v>8.8644958401524147E-3</v>
      </c>
      <c r="E99" s="80">
        <v>12726</v>
      </c>
      <c r="F99" s="81">
        <v>0</v>
      </c>
      <c r="H99" s="77" t="s">
        <v>143</v>
      </c>
      <c r="I99" s="98">
        <v>4.2493205164849546E-3</v>
      </c>
      <c r="J99" s="92"/>
      <c r="K99" s="3">
        <f t="shared" si="4"/>
        <v>0.47932636943260187</v>
      </c>
      <c r="L99" s="3">
        <f t="shared" si="5"/>
        <v>-3.7668084041854773E-5</v>
      </c>
    </row>
    <row r="100" spans="2:13" x14ac:dyDescent="0.2">
      <c r="B100" s="77" t="s">
        <v>144</v>
      </c>
      <c r="C100" s="78">
        <v>3.2217507465032219E-3</v>
      </c>
      <c r="D100" s="79">
        <v>5.6671186997530321E-2</v>
      </c>
      <c r="E100" s="80">
        <v>12726</v>
      </c>
      <c r="F100" s="81">
        <v>0</v>
      </c>
      <c r="H100" s="77" t="s">
        <v>144</v>
      </c>
      <c r="I100" s="98">
        <v>2.0197406400358064E-2</v>
      </c>
      <c r="J100" s="92"/>
      <c r="K100" s="3">
        <f t="shared" si="4"/>
        <v>0.35524816856381763</v>
      </c>
      <c r="L100" s="3">
        <f t="shared" si="5"/>
        <v>-1.1482203319760759E-3</v>
      </c>
    </row>
    <row r="101" spans="2:13" ht="24" x14ac:dyDescent="0.2">
      <c r="B101" s="77" t="s">
        <v>145</v>
      </c>
      <c r="C101" s="78">
        <v>7.0721357850070702E-4</v>
      </c>
      <c r="D101" s="79">
        <v>2.6585126760203262E-2</v>
      </c>
      <c r="E101" s="80">
        <v>12726</v>
      </c>
      <c r="F101" s="81">
        <v>0</v>
      </c>
      <c r="H101" s="77" t="s">
        <v>145</v>
      </c>
      <c r="I101" s="98">
        <v>6.2747976173091182E-3</v>
      </c>
      <c r="J101" s="92"/>
      <c r="K101" s="3">
        <f t="shared" si="4"/>
        <v>0.23585969898846823</v>
      </c>
      <c r="L101" s="3">
        <f t="shared" si="5"/>
        <v>-1.6692123070663001E-4</v>
      </c>
    </row>
    <row r="102" spans="2:13" ht="24" x14ac:dyDescent="0.2">
      <c r="B102" s="77" t="s">
        <v>146</v>
      </c>
      <c r="C102" s="78">
        <v>0.10561056105610561</v>
      </c>
      <c r="D102" s="79">
        <v>0.3073506033736601</v>
      </c>
      <c r="E102" s="80">
        <v>12726</v>
      </c>
      <c r="F102" s="81">
        <v>0</v>
      </c>
      <c r="H102" s="77" t="s">
        <v>146</v>
      </c>
      <c r="I102" s="98">
        <v>5.2166468800241478E-2</v>
      </c>
      <c r="J102" s="92"/>
      <c r="K102" s="3">
        <f t="shared" si="4"/>
        <v>0.15180428556116723</v>
      </c>
      <c r="L102" s="3">
        <f t="shared" si="5"/>
        <v>-1.7925229291355541E-2</v>
      </c>
    </row>
    <row r="103" spans="2:13" x14ac:dyDescent="0.2">
      <c r="B103" s="77" t="s">
        <v>147</v>
      </c>
      <c r="C103" s="78">
        <v>2.9860128870029864E-2</v>
      </c>
      <c r="D103" s="79">
        <v>0.17020804351430072</v>
      </c>
      <c r="E103" s="80">
        <v>12726</v>
      </c>
      <c r="F103" s="81">
        <v>0</v>
      </c>
      <c r="H103" s="77" t="s">
        <v>147</v>
      </c>
      <c r="I103" s="98">
        <v>4.6927628922445175E-2</v>
      </c>
      <c r="J103" s="92"/>
      <c r="K103" s="3">
        <f t="shared" si="4"/>
        <v>0.26747480868276907</v>
      </c>
      <c r="L103" s="3">
        <f t="shared" si="5"/>
        <v>-8.2326605620810199E-3</v>
      </c>
    </row>
    <row r="104" spans="2:13" ht="24" x14ac:dyDescent="0.2">
      <c r="B104" s="77" t="s">
        <v>148</v>
      </c>
      <c r="C104" s="78">
        <v>5.8620147729058623E-2</v>
      </c>
      <c r="D104" s="79">
        <v>0.23492160959717012</v>
      </c>
      <c r="E104" s="80">
        <v>12726</v>
      </c>
      <c r="F104" s="81">
        <v>0</v>
      </c>
      <c r="H104" s="77" t="s">
        <v>148</v>
      </c>
      <c r="I104" s="98">
        <v>4.7669443337716298E-2</v>
      </c>
      <c r="J104" s="92"/>
      <c r="K104" s="3">
        <f t="shared" si="4"/>
        <v>0.19102139477098978</v>
      </c>
      <c r="L104" s="3">
        <f t="shared" si="5"/>
        <v>-1.1894988355522404E-2</v>
      </c>
    </row>
    <row r="105" spans="2:13" x14ac:dyDescent="0.2">
      <c r="B105" s="77" t="s">
        <v>149</v>
      </c>
      <c r="C105" s="78">
        <v>3.221750746503221E-3</v>
      </c>
      <c r="D105" s="79">
        <v>5.6671186997526352E-2</v>
      </c>
      <c r="E105" s="80">
        <v>12726</v>
      </c>
      <c r="F105" s="81">
        <v>0</v>
      </c>
      <c r="H105" s="77" t="s">
        <v>149</v>
      </c>
      <c r="I105" s="98">
        <v>1.825168701996196E-3</v>
      </c>
      <c r="J105" s="92"/>
      <c r="K105" s="3">
        <f t="shared" si="4"/>
        <v>3.2102529693748182E-2</v>
      </c>
      <c r="L105" s="3">
        <f t="shared" si="5"/>
        <v>-1.0376063992460979E-4</v>
      </c>
    </row>
    <row r="106" spans="2:13" x14ac:dyDescent="0.2">
      <c r="B106" s="77" t="s">
        <v>150</v>
      </c>
      <c r="C106" s="78">
        <v>0.56286342920006294</v>
      </c>
      <c r="D106" s="79">
        <v>0.49605193788529189</v>
      </c>
      <c r="E106" s="80">
        <v>12726</v>
      </c>
      <c r="F106" s="81">
        <v>0</v>
      </c>
      <c r="H106" s="77" t="s">
        <v>150</v>
      </c>
      <c r="I106" s="98">
        <v>-1.6690403512605725E-2</v>
      </c>
      <c r="J106" s="92"/>
      <c r="K106" s="3">
        <f t="shared" si="4"/>
        <v>-1.4708108565951878E-2</v>
      </c>
      <c r="L106" s="3">
        <f t="shared" si="5"/>
        <v>1.8938375275555155E-2</v>
      </c>
    </row>
    <row r="107" spans="2:13" x14ac:dyDescent="0.2">
      <c r="B107" s="77" t="s">
        <v>151</v>
      </c>
      <c r="C107" s="78">
        <v>0.82995442401382991</v>
      </c>
      <c r="D107" s="79">
        <v>0.37568759474600982</v>
      </c>
      <c r="E107" s="80">
        <v>12726</v>
      </c>
      <c r="F107" s="81">
        <v>0</v>
      </c>
      <c r="H107" s="77" t="s">
        <v>151</v>
      </c>
      <c r="I107" s="98">
        <v>-2.7667586262625332E-2</v>
      </c>
      <c r="J107" s="92"/>
      <c r="K107" s="3">
        <f t="shared" si="4"/>
        <v>-1.2523039642434562E-2</v>
      </c>
      <c r="L107" s="3">
        <f t="shared" si="5"/>
        <v>6.1122155593065525E-2</v>
      </c>
    </row>
    <row r="108" spans="2:13" ht="24" x14ac:dyDescent="0.2">
      <c r="B108" s="77" t="s">
        <v>152</v>
      </c>
      <c r="C108" s="82">
        <v>2.3971995886401389</v>
      </c>
      <c r="D108" s="83">
        <v>1.9053984080897872</v>
      </c>
      <c r="E108" s="80">
        <v>12726</v>
      </c>
      <c r="F108" s="81">
        <v>85</v>
      </c>
      <c r="H108" s="77" t="s">
        <v>152</v>
      </c>
      <c r="I108" s="98">
        <v>-1.9924942824072249E-2</v>
      </c>
      <c r="J108" s="92"/>
      <c r="M108" s="3" t="str">
        <f>"((memsleep-"&amp;C108&amp;")/"&amp;D108&amp;")*("&amp;I108&amp;")"</f>
        <v>((memsleep-2.39719958864014)/1.90539840808979)*(-0.0199249428240722)</v>
      </c>
    </row>
    <row r="109" spans="2:13" x14ac:dyDescent="0.2">
      <c r="B109" s="77" t="s">
        <v>153</v>
      </c>
      <c r="C109" s="84">
        <v>0.27714914348577713</v>
      </c>
      <c r="D109" s="85">
        <v>0.447608354887923</v>
      </c>
      <c r="E109" s="80">
        <v>12726</v>
      </c>
      <c r="F109" s="81">
        <v>0</v>
      </c>
      <c r="H109" s="77" t="s">
        <v>153</v>
      </c>
      <c r="I109" s="98">
        <v>-1.5979740315238852E-2</v>
      </c>
      <c r="J109" s="92"/>
      <c r="K109" s="3">
        <f t="shared" si="4"/>
        <v>-2.5805972671438443E-2</v>
      </c>
      <c r="L109" s="3">
        <f t="shared" si="5"/>
        <v>9.8942999904515043E-3</v>
      </c>
    </row>
    <row r="110" spans="2:13" x14ac:dyDescent="0.2">
      <c r="B110" s="77" t="s">
        <v>154</v>
      </c>
      <c r="C110" s="84">
        <v>7.5829011472575827E-2</v>
      </c>
      <c r="D110" s="85">
        <v>0.26473473455531704</v>
      </c>
      <c r="E110" s="80">
        <v>12726</v>
      </c>
      <c r="F110" s="81">
        <v>0</v>
      </c>
      <c r="H110" s="77" t="s">
        <v>154</v>
      </c>
      <c r="I110" s="98">
        <v>-5.8840893435658003E-3</v>
      </c>
      <c r="J110" s="92"/>
      <c r="K110" s="3">
        <f t="shared" si="4"/>
        <v>-2.0540956495040598E-2</v>
      </c>
      <c r="L110" s="3">
        <f t="shared" si="5"/>
        <v>1.6854028584061028E-3</v>
      </c>
    </row>
    <row r="111" spans="2:13" x14ac:dyDescent="0.2">
      <c r="B111" s="77" t="s">
        <v>155</v>
      </c>
      <c r="C111" s="84">
        <v>2.9231494578029232E-2</v>
      </c>
      <c r="D111" s="85">
        <v>0.16846140306769089</v>
      </c>
      <c r="E111" s="80">
        <v>12726</v>
      </c>
      <c r="F111" s="81">
        <v>0</v>
      </c>
      <c r="H111" s="77" t="s">
        <v>155</v>
      </c>
      <c r="I111" s="98">
        <v>-9.0352241488627386E-5</v>
      </c>
      <c r="J111" s="92"/>
      <c r="K111" s="3">
        <f t="shared" si="4"/>
        <v>-5.2065997809715408E-4</v>
      </c>
      <c r="L111" s="3">
        <f t="shared" si="5"/>
        <v>1.5677959515310131E-5</v>
      </c>
    </row>
    <row r="112" spans="2:13" x14ac:dyDescent="0.2">
      <c r="B112" s="77" t="s">
        <v>156</v>
      </c>
      <c r="C112" s="84">
        <v>0.11810466760961812</v>
      </c>
      <c r="D112" s="85">
        <v>0.32274469824035673</v>
      </c>
      <c r="E112" s="80">
        <v>12726</v>
      </c>
      <c r="F112" s="81">
        <v>0</v>
      </c>
      <c r="H112" s="77" t="s">
        <v>156</v>
      </c>
      <c r="I112" s="98">
        <v>-1.1158197515248955E-2</v>
      </c>
      <c r="J112" s="92"/>
      <c r="K112" s="3">
        <f t="shared" si="4"/>
        <v>-3.0489617212114902E-2</v>
      </c>
      <c r="L112" s="3">
        <f t="shared" si="5"/>
        <v>4.0832125697058451E-3</v>
      </c>
    </row>
    <row r="113" spans="2:12" x14ac:dyDescent="0.2">
      <c r="B113" s="77" t="s">
        <v>157</v>
      </c>
      <c r="C113" s="84">
        <v>3.9918277542039915E-2</v>
      </c>
      <c r="D113" s="85">
        <v>0.19577492289080289</v>
      </c>
      <c r="E113" s="80">
        <v>12726</v>
      </c>
      <c r="F113" s="81">
        <v>0</v>
      </c>
      <c r="H113" s="77" t="s">
        <v>157</v>
      </c>
      <c r="I113" s="98">
        <v>4.6322810696476837E-3</v>
      </c>
      <c r="J113" s="92"/>
      <c r="K113" s="3">
        <f t="shared" si="4"/>
        <v>2.2716741871671442E-2</v>
      </c>
      <c r="L113" s="3">
        <f t="shared" si="5"/>
        <v>-9.4451668610321586E-4</v>
      </c>
    </row>
    <row r="114" spans="2:12" x14ac:dyDescent="0.2">
      <c r="B114" s="77" t="s">
        <v>158</v>
      </c>
      <c r="C114" s="84">
        <v>2.286657237152287E-2</v>
      </c>
      <c r="D114" s="85">
        <v>0.14948393936764962</v>
      </c>
      <c r="E114" s="80">
        <v>12726</v>
      </c>
      <c r="F114" s="81">
        <v>0</v>
      </c>
      <c r="H114" s="77" t="s">
        <v>158</v>
      </c>
      <c r="I114" s="98">
        <v>1.7579272225348254E-2</v>
      </c>
      <c r="J114" s="92"/>
      <c r="K114" s="3">
        <f t="shared" si="4"/>
        <v>0.11491063586785584</v>
      </c>
      <c r="L114" s="3">
        <f t="shared" si="5"/>
        <v>-2.6891029382827545E-3</v>
      </c>
    </row>
    <row r="115" spans="2:12" x14ac:dyDescent="0.2">
      <c r="B115" s="77" t="s">
        <v>159</v>
      </c>
      <c r="C115" s="84">
        <v>1.1786892975011788E-3</v>
      </c>
      <c r="D115" s="85">
        <v>3.4313153566881284E-2</v>
      </c>
      <c r="E115" s="80">
        <v>12726</v>
      </c>
      <c r="F115" s="81">
        <v>0</v>
      </c>
      <c r="H115" s="77" t="s">
        <v>159</v>
      </c>
      <c r="I115" s="98">
        <v>-6.0654159296749904E-4</v>
      </c>
      <c r="J115" s="92"/>
      <c r="K115" s="3">
        <f t="shared" si="4"/>
        <v>-1.7655814342524227E-2</v>
      </c>
      <c r="L115" s="3">
        <f t="shared" si="5"/>
        <v>2.083527772306376E-5</v>
      </c>
    </row>
    <row r="116" spans="2:12" x14ac:dyDescent="0.2">
      <c r="B116" s="77" t="s">
        <v>172</v>
      </c>
      <c r="C116" s="84">
        <v>5.5005500550055013E-4</v>
      </c>
      <c r="D116" s="85">
        <v>2.3447721585288239E-2</v>
      </c>
      <c r="E116" s="80">
        <v>12726</v>
      </c>
      <c r="F116" s="81">
        <v>0</v>
      </c>
      <c r="H116" s="77" t="s">
        <v>172</v>
      </c>
      <c r="I116" s="98">
        <v>3.090812408205702E-4</v>
      </c>
      <c r="J116" s="92"/>
      <c r="K116" s="3">
        <f t="shared" si="4"/>
        <v>1.3174466781914116E-2</v>
      </c>
      <c r="L116" s="3">
        <f t="shared" si="5"/>
        <v>-7.250669665335233E-6</v>
      </c>
    </row>
    <row r="117" spans="2:12" x14ac:dyDescent="0.2">
      <c r="B117" s="77" t="s">
        <v>173</v>
      </c>
      <c r="C117" s="84">
        <v>1.5715857300015716E-4</v>
      </c>
      <c r="D117" s="85">
        <v>1.253579764598723E-2</v>
      </c>
      <c r="E117" s="80">
        <v>12726</v>
      </c>
      <c r="F117" s="81">
        <v>0</v>
      </c>
      <c r="H117" s="77" t="s">
        <v>173</v>
      </c>
      <c r="I117" s="98">
        <v>-1.0479456021495841E-3</v>
      </c>
      <c r="J117" s="92"/>
      <c r="K117" s="3">
        <f t="shared" si="4"/>
        <v>-8.358310640484598E-2</v>
      </c>
      <c r="L117" s="3">
        <f t="shared" si="5"/>
        <v>1.3137866457850673E-5</v>
      </c>
    </row>
    <row r="118" spans="2:12" x14ac:dyDescent="0.2">
      <c r="B118" s="77" t="s">
        <v>160</v>
      </c>
      <c r="C118" s="84">
        <v>1.532296086751532E-2</v>
      </c>
      <c r="D118" s="85">
        <v>0.122838729431706</v>
      </c>
      <c r="E118" s="80">
        <v>12726</v>
      </c>
      <c r="F118" s="81">
        <v>0</v>
      </c>
      <c r="H118" s="77" t="s">
        <v>160</v>
      </c>
      <c r="I118" s="98">
        <v>7.3429516132745556E-4</v>
      </c>
      <c r="J118" s="92"/>
      <c r="K118" s="3">
        <f t="shared" si="4"/>
        <v>5.8861206774954138E-3</v>
      </c>
      <c r="L118" s="3">
        <f t="shared" si="5"/>
        <v>-9.1596323686186695E-5</v>
      </c>
    </row>
    <row r="119" spans="2:12" x14ac:dyDescent="0.2">
      <c r="B119" s="77" t="s">
        <v>161</v>
      </c>
      <c r="C119" s="84">
        <v>3.3789093195033789E-3</v>
      </c>
      <c r="D119" s="85">
        <v>5.8032378266363926E-2</v>
      </c>
      <c r="E119" s="80">
        <v>12726</v>
      </c>
      <c r="F119" s="81">
        <v>0</v>
      </c>
      <c r="H119" s="77" t="s">
        <v>161</v>
      </c>
      <c r="I119" s="98">
        <v>-3.6944342866348161E-3</v>
      </c>
      <c r="J119" s="92"/>
      <c r="K119" s="3">
        <f t="shared" si="4"/>
        <v>-6.3446497251819584E-2</v>
      </c>
      <c r="L119" s="3">
        <f t="shared" si="5"/>
        <v>2.151067871819161E-4</v>
      </c>
    </row>
    <row r="120" spans="2:12" x14ac:dyDescent="0.2">
      <c r="B120" s="77" t="s">
        <v>174</v>
      </c>
      <c r="C120" s="84">
        <v>1.1001100110011001E-3</v>
      </c>
      <c r="D120" s="85">
        <v>3.3150959661984149E-2</v>
      </c>
      <c r="E120" s="80">
        <v>12726</v>
      </c>
      <c r="F120" s="81">
        <v>0</v>
      </c>
      <c r="H120" s="77" t="s">
        <v>174</v>
      </c>
      <c r="I120" s="98">
        <v>-1.9472758361552831E-3</v>
      </c>
      <c r="J120" s="92"/>
      <c r="K120" s="3">
        <f t="shared" si="4"/>
        <v>-5.8675031985403713E-2</v>
      </c>
      <c r="L120" s="3">
        <f t="shared" si="5"/>
        <v>6.4620079279078976E-5</v>
      </c>
    </row>
    <row r="121" spans="2:12" x14ac:dyDescent="0.2">
      <c r="B121" s="77" t="s">
        <v>162</v>
      </c>
      <c r="C121" s="84">
        <v>2.6716957410026715E-3</v>
      </c>
      <c r="D121" s="85">
        <v>5.1621382956810541E-2</v>
      </c>
      <c r="E121" s="80">
        <v>12726</v>
      </c>
      <c r="F121" s="81">
        <v>0</v>
      </c>
      <c r="H121" s="77" t="s">
        <v>162</v>
      </c>
      <c r="I121" s="98">
        <v>4.2448747288845803E-3</v>
      </c>
      <c r="J121" s="92"/>
      <c r="K121" s="3">
        <f t="shared" si="4"/>
        <v>8.2011241711450286E-2</v>
      </c>
      <c r="L121" s="3">
        <f t="shared" si="5"/>
        <v>-2.1969604618573193E-4</v>
      </c>
    </row>
    <row r="122" spans="2:12" x14ac:dyDescent="0.2">
      <c r="B122" s="77" t="s">
        <v>163</v>
      </c>
      <c r="C122" s="84">
        <v>7.0721357850070702E-4</v>
      </c>
      <c r="D122" s="85">
        <v>2.6585126760201062E-2</v>
      </c>
      <c r="E122" s="80">
        <v>12726</v>
      </c>
      <c r="F122" s="81">
        <v>0</v>
      </c>
      <c r="H122" s="77" t="s">
        <v>163</v>
      </c>
      <c r="I122" s="98">
        <v>-1.4193133131846743E-3</v>
      </c>
      <c r="J122" s="92"/>
      <c r="K122" s="3">
        <f t="shared" si="4"/>
        <v>-5.3349738307838582E-2</v>
      </c>
      <c r="L122" s="3">
        <f t="shared" si="5"/>
        <v>3.7756361152044281E-5</v>
      </c>
    </row>
    <row r="123" spans="2:12" x14ac:dyDescent="0.2">
      <c r="B123" s="77" t="s">
        <v>175</v>
      </c>
      <c r="C123" s="84">
        <v>3.1431714600031432E-4</v>
      </c>
      <c r="D123" s="85">
        <v>1.7726901695620127E-2</v>
      </c>
      <c r="E123" s="80">
        <v>12726</v>
      </c>
      <c r="F123" s="81">
        <v>0</v>
      </c>
      <c r="H123" s="77" t="s">
        <v>175</v>
      </c>
      <c r="I123" s="98">
        <v>2.9147627539195084E-3</v>
      </c>
      <c r="J123" s="92"/>
      <c r="K123" s="3">
        <f t="shared" ref="K123:K124" si="6">((1-C123)/D123)*I123</f>
        <v>0.16437427386024073</v>
      </c>
      <c r="L123" s="3">
        <f t="shared" ref="L123:L124" si="7">((0-C123)/D123)*I123</f>
        <v>-5.1681897142034499E-5</v>
      </c>
    </row>
    <row r="124" spans="2:12" x14ac:dyDescent="0.2">
      <c r="B124" s="77" t="s">
        <v>164</v>
      </c>
      <c r="C124" s="84">
        <v>6.5220807795065222E-3</v>
      </c>
      <c r="D124" s="85">
        <v>8.0498772908095581E-2</v>
      </c>
      <c r="E124" s="80">
        <v>12726</v>
      </c>
      <c r="F124" s="81">
        <v>0</v>
      </c>
      <c r="H124" s="77" t="s">
        <v>164</v>
      </c>
      <c r="I124" s="98">
        <v>2.9246454904861522E-3</v>
      </c>
      <c r="J124" s="92"/>
      <c r="K124" s="3">
        <f t="shared" si="6"/>
        <v>3.6094596369351299E-2</v>
      </c>
      <c r="L124" s="3">
        <f t="shared" si="7"/>
        <v>-2.369573280594921E-4</v>
      </c>
    </row>
    <row r="125" spans="2:12" x14ac:dyDescent="0.2">
      <c r="B125" s="77" t="s">
        <v>176</v>
      </c>
      <c r="C125" s="84">
        <v>2.3573785950023574E-4</v>
      </c>
      <c r="D125" s="85">
        <v>1.5352550549116798E-2</v>
      </c>
      <c r="E125" s="80">
        <v>12726</v>
      </c>
      <c r="F125" s="81">
        <v>0</v>
      </c>
      <c r="H125" s="77" t="s">
        <v>176</v>
      </c>
      <c r="I125" s="98">
        <v>3.8952609205800035E-3</v>
      </c>
      <c r="J125" s="92"/>
      <c r="K125" s="3">
        <f t="shared" ref="K125:K132" si="8">((1-C125)/D125)*I125</f>
        <v>0.25366095670223504</v>
      </c>
      <c r="L125" s="3">
        <f t="shared" ref="L125:L132" si="9">((0-C125)/D125)*I125</f>
        <v>-5.9811590828161996E-5</v>
      </c>
    </row>
    <row r="126" spans="2:12" x14ac:dyDescent="0.2">
      <c r="B126" s="77" t="s">
        <v>177</v>
      </c>
      <c r="C126" s="84">
        <v>2.3573785950023576E-4</v>
      </c>
      <c r="D126" s="85">
        <v>1.5352550549117041E-2</v>
      </c>
      <c r="E126" s="80">
        <v>12726</v>
      </c>
      <c r="F126" s="81">
        <v>0</v>
      </c>
      <c r="H126" s="77" t="s">
        <v>177</v>
      </c>
      <c r="I126" s="98">
        <v>-4.3978151041705583E-4</v>
      </c>
      <c r="J126" s="92"/>
      <c r="K126" s="3">
        <f t="shared" si="8"/>
        <v>-2.8638748712045713E-2</v>
      </c>
      <c r="L126" s="3">
        <f t="shared" si="9"/>
        <v>6.752829217648128E-6</v>
      </c>
    </row>
    <row r="127" spans="2:12" x14ac:dyDescent="0.2">
      <c r="B127" s="77" t="s">
        <v>165</v>
      </c>
      <c r="C127" s="84">
        <v>7.7793493635077791E-3</v>
      </c>
      <c r="D127" s="85">
        <v>8.7860330496150746E-2</v>
      </c>
      <c r="E127" s="80">
        <v>12726</v>
      </c>
      <c r="F127" s="81">
        <v>0</v>
      </c>
      <c r="H127" s="77" t="s">
        <v>165</v>
      </c>
      <c r="I127" s="98">
        <v>9.0144800979649123E-3</v>
      </c>
      <c r="J127" s="92"/>
      <c r="K127" s="3">
        <f t="shared" si="8"/>
        <v>0.10180195382197335</v>
      </c>
      <c r="L127" s="3">
        <f t="shared" si="9"/>
        <v>-7.9816214685795217E-4</v>
      </c>
    </row>
    <row r="128" spans="2:12" x14ac:dyDescent="0.2">
      <c r="B128" s="77" t="s">
        <v>166</v>
      </c>
      <c r="C128" s="84">
        <v>1.0215307245010216E-3</v>
      </c>
      <c r="D128" s="85">
        <v>3.1946320522677048E-2</v>
      </c>
      <c r="E128" s="80">
        <v>12726</v>
      </c>
      <c r="F128" s="81">
        <v>0</v>
      </c>
      <c r="H128" s="77" t="s">
        <v>166</v>
      </c>
      <c r="I128" s="98">
        <v>2.3673008559065645E-3</v>
      </c>
      <c r="J128" s="92"/>
      <c r="K128" s="3">
        <f t="shared" si="8"/>
        <v>7.4026759472015258E-2</v>
      </c>
      <c r="L128" s="3">
        <f t="shared" si="9"/>
        <v>-7.5697937004341878E-5</v>
      </c>
    </row>
    <row r="129" spans="2:13" x14ac:dyDescent="0.2">
      <c r="B129" s="77" t="s">
        <v>167</v>
      </c>
      <c r="C129" s="84">
        <v>6.2863429200062863E-4</v>
      </c>
      <c r="D129" s="85">
        <v>2.5065683341734934E-2</v>
      </c>
      <c r="E129" s="80">
        <v>12726</v>
      </c>
      <c r="F129" s="81">
        <v>0</v>
      </c>
      <c r="H129" s="77" t="s">
        <v>167</v>
      </c>
      <c r="I129" s="98">
        <v>2.8103925124784643E-3</v>
      </c>
      <c r="J129" s="92"/>
      <c r="K129" s="3">
        <f t="shared" si="8"/>
        <v>0.11205063772168192</v>
      </c>
      <c r="L129" s="3">
        <f t="shared" si="9"/>
        <v>-7.0483181457261783E-5</v>
      </c>
    </row>
    <row r="130" spans="2:13" x14ac:dyDescent="0.2">
      <c r="B130" s="77" t="s">
        <v>168</v>
      </c>
      <c r="C130" s="84">
        <v>9.6652522395096648E-3</v>
      </c>
      <c r="D130" s="85">
        <v>9.7839600089840384E-2</v>
      </c>
      <c r="E130" s="80">
        <v>12726</v>
      </c>
      <c r="F130" s="81">
        <v>0</v>
      </c>
      <c r="H130" s="77" t="s">
        <v>168</v>
      </c>
      <c r="I130" s="98">
        <v>-3.1948889801378232E-3</v>
      </c>
      <c r="J130" s="92"/>
      <c r="K130" s="3">
        <f t="shared" si="8"/>
        <v>-3.2338741873047687E-2</v>
      </c>
      <c r="L130" s="3">
        <f t="shared" si="9"/>
        <v>3.1561257243393359E-4</v>
      </c>
    </row>
    <row r="131" spans="2:13" x14ac:dyDescent="0.2">
      <c r="B131" s="77" t="s">
        <v>169</v>
      </c>
      <c r="C131" s="84">
        <v>1.7287443030017285E-3</v>
      </c>
      <c r="D131" s="85">
        <v>4.1543848707704854E-2</v>
      </c>
      <c r="E131" s="80">
        <v>12726</v>
      </c>
      <c r="F131" s="81">
        <v>0</v>
      </c>
      <c r="H131" s="77" t="s">
        <v>169</v>
      </c>
      <c r="I131" s="98">
        <v>3.1496896696009517E-3</v>
      </c>
      <c r="J131" s="92"/>
      <c r="K131" s="3">
        <f t="shared" si="8"/>
        <v>7.5684963221649332E-2</v>
      </c>
      <c r="L131" s="3">
        <f t="shared" si="9"/>
        <v>-1.3106652950852369E-4</v>
      </c>
    </row>
    <row r="132" spans="2:13" x14ac:dyDescent="0.2">
      <c r="B132" s="77" t="s">
        <v>170</v>
      </c>
      <c r="C132" s="84">
        <v>7.8579286500078584E-4</v>
      </c>
      <c r="D132" s="85">
        <v>2.8022082327067727E-2</v>
      </c>
      <c r="E132" s="80">
        <v>12726</v>
      </c>
      <c r="F132" s="81">
        <v>0</v>
      </c>
      <c r="H132" s="77" t="s">
        <v>170</v>
      </c>
      <c r="I132" s="98">
        <v>1.618761289033878E-3</v>
      </c>
      <c r="J132" s="92"/>
      <c r="K132" s="3">
        <f t="shared" si="8"/>
        <v>5.7721951533930574E-2</v>
      </c>
      <c r="L132" s="3">
        <f t="shared" si="9"/>
        <v>-4.5393167296265E-5</v>
      </c>
    </row>
    <row r="133" spans="2:13" ht="15.75" thickBot="1" x14ac:dyDescent="0.25">
      <c r="B133" s="86" t="s">
        <v>171</v>
      </c>
      <c r="C133" s="87">
        <v>15.233342610631771</v>
      </c>
      <c r="D133" s="88">
        <v>29.434874917817567</v>
      </c>
      <c r="E133" s="89">
        <v>12726</v>
      </c>
      <c r="F133" s="90">
        <v>1947</v>
      </c>
      <c r="H133" s="86" t="s">
        <v>171</v>
      </c>
      <c r="I133" s="99">
        <v>-8.2906166334704521E-3</v>
      </c>
      <c r="J133" s="92"/>
      <c r="M133" s="3" t="str">
        <f>"((landarea-"&amp;C133&amp;")/"&amp;D133&amp;")*("&amp;I133&amp;")"</f>
        <v>((landarea-15.2333426106318)/29.4348749178176)*(-0.00829061663347045)</v>
      </c>
    </row>
    <row r="134" spans="2:13" ht="54.75" customHeight="1" thickTop="1" x14ac:dyDescent="0.2">
      <c r="B134" s="91" t="s">
        <v>48</v>
      </c>
      <c r="C134" s="91"/>
      <c r="D134" s="91"/>
      <c r="E134" s="91"/>
      <c r="F134" s="91"/>
      <c r="H134" s="91" t="s">
        <v>7</v>
      </c>
      <c r="I134" s="91"/>
      <c r="J134" s="92"/>
    </row>
  </sheetData>
  <mergeCells count="7">
    <mergeCell ref="K5:L5"/>
    <mergeCell ref="B5:F5"/>
    <mergeCell ref="B6"/>
    <mergeCell ref="B134:F134"/>
    <mergeCell ref="H4:I4"/>
    <mergeCell ref="H5:H6"/>
    <mergeCell ref="H134:I134"/>
  </mergeCells>
  <pageMargins left="0.25" right="0.2" top="0.25" bottom="0.25" header="0.55000000000000004" footer="0.05"/>
  <pageSetup scale="6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09"/>
  <sheetViews>
    <sheetView tabSelected="1" zoomScale="90" zoomScaleNormal="90" workbookViewId="0">
      <selection activeCell="L79" sqref="L79"/>
    </sheetView>
  </sheetViews>
  <sheetFormatPr defaultRowHeight="15" x14ac:dyDescent="0.25"/>
  <cols>
    <col min="2" max="2" width="9.140625" customWidth="1"/>
    <col min="3" max="3" width="9.85546875" customWidth="1"/>
    <col min="4" max="4" width="11.140625" customWidth="1"/>
    <col min="5" max="5" width="10.42578125" bestFit="1" customWidth="1"/>
    <col min="7" max="7" width="13" customWidth="1"/>
  </cols>
  <sheetData>
    <row r="1" spans="1:9" x14ac:dyDescent="0.25">
      <c r="A1" t="s">
        <v>12</v>
      </c>
    </row>
    <row r="3" spans="1:9" x14ac:dyDescent="0.25">
      <c r="B3" t="s">
        <v>13</v>
      </c>
    </row>
    <row r="5" spans="1:9" ht="15.75" customHeight="1" thickBot="1" x14ac:dyDescent="0.3">
      <c r="C5" s="100" t="s">
        <v>22</v>
      </c>
      <c r="D5" s="100"/>
      <c r="E5" s="100"/>
      <c r="F5" s="100"/>
      <c r="G5" s="100"/>
      <c r="H5" s="100"/>
      <c r="I5" s="100"/>
    </row>
    <row r="6" spans="1:9" ht="25.5" customHeight="1" thickTop="1" x14ac:dyDescent="0.25">
      <c r="C6" s="101" t="s">
        <v>14</v>
      </c>
      <c r="D6" s="102"/>
      <c r="E6" s="103" t="s">
        <v>15</v>
      </c>
      <c r="F6" s="104"/>
      <c r="G6" s="105" t="s">
        <v>16</v>
      </c>
      <c r="H6" s="104" t="s">
        <v>17</v>
      </c>
      <c r="I6" s="106" t="s">
        <v>18</v>
      </c>
    </row>
    <row r="7" spans="1:9" ht="15.75" thickBot="1" x14ac:dyDescent="0.3">
      <c r="C7" s="107"/>
      <c r="D7" s="108"/>
      <c r="E7" s="109" t="s">
        <v>19</v>
      </c>
      <c r="F7" s="110" t="s">
        <v>20</v>
      </c>
      <c r="G7" s="110" t="s">
        <v>21</v>
      </c>
      <c r="H7" s="111"/>
      <c r="I7" s="112"/>
    </row>
    <row r="8" spans="1:9" ht="15.75" thickTop="1" x14ac:dyDescent="0.25">
      <c r="C8" s="113" t="s">
        <v>5</v>
      </c>
      <c r="D8" s="114" t="s">
        <v>178</v>
      </c>
      <c r="E8" s="115">
        <v>1.2788155394898042</v>
      </c>
      <c r="F8" s="116">
        <v>2.0047125496244433E-3</v>
      </c>
      <c r="G8" s="117"/>
      <c r="H8" s="118">
        <v>637.90469098892686</v>
      </c>
      <c r="I8" s="119">
        <v>0</v>
      </c>
    </row>
    <row r="9" spans="1:9" ht="36.75" thickBot="1" x14ac:dyDescent="0.3">
      <c r="C9" s="120"/>
      <c r="D9" s="121" t="s">
        <v>179</v>
      </c>
      <c r="E9" s="122">
        <v>1.1564525084829147</v>
      </c>
      <c r="F9" s="123">
        <v>2.0050168241271629E-3</v>
      </c>
      <c r="G9" s="123">
        <v>0.99508716091143234</v>
      </c>
      <c r="H9" s="124">
        <v>576.77945370176587</v>
      </c>
      <c r="I9" s="125">
        <v>0</v>
      </c>
    </row>
    <row r="10" spans="1:9" ht="15.75" customHeight="1" thickTop="1" x14ac:dyDescent="0.25">
      <c r="C10" s="126" t="s">
        <v>44</v>
      </c>
      <c r="D10" s="126"/>
      <c r="E10" s="126"/>
      <c r="F10" s="126"/>
      <c r="G10" s="126"/>
      <c r="H10" s="126"/>
      <c r="I10" s="126"/>
    </row>
    <row r="12" spans="1:9" x14ac:dyDescent="0.25">
      <c r="D12" t="s">
        <v>181</v>
      </c>
    </row>
    <row r="14" spans="1:9" x14ac:dyDescent="0.25">
      <c r="B14" t="s">
        <v>11</v>
      </c>
    </row>
    <row r="16" spans="1:9" ht="15.75" customHeight="1" thickBot="1" x14ac:dyDescent="0.3">
      <c r="C16" s="100" t="s">
        <v>22</v>
      </c>
      <c r="D16" s="100"/>
      <c r="E16" s="100"/>
      <c r="F16" s="100"/>
      <c r="G16" s="100"/>
      <c r="H16" s="100"/>
      <c r="I16" s="100"/>
    </row>
    <row r="17" spans="2:9" ht="25.5" customHeight="1" thickTop="1" x14ac:dyDescent="0.25">
      <c r="C17" s="101" t="s">
        <v>14</v>
      </c>
      <c r="D17" s="102"/>
      <c r="E17" s="103" t="s">
        <v>15</v>
      </c>
      <c r="F17" s="104"/>
      <c r="G17" s="105" t="s">
        <v>16</v>
      </c>
      <c r="H17" s="104" t="s">
        <v>17</v>
      </c>
      <c r="I17" s="106" t="s">
        <v>18</v>
      </c>
    </row>
    <row r="18" spans="2:9" ht="15.75" thickBot="1" x14ac:dyDescent="0.3">
      <c r="C18" s="107"/>
      <c r="D18" s="108"/>
      <c r="E18" s="109" t="s">
        <v>19</v>
      </c>
      <c r="F18" s="110" t="s">
        <v>20</v>
      </c>
      <c r="G18" s="110" t="s">
        <v>21</v>
      </c>
      <c r="H18" s="111"/>
      <c r="I18" s="112"/>
    </row>
    <row r="19" spans="2:9" ht="15.75" thickTop="1" x14ac:dyDescent="0.25">
      <c r="C19" s="113" t="s">
        <v>5</v>
      </c>
      <c r="D19" s="114" t="s">
        <v>178</v>
      </c>
      <c r="E19" s="127">
        <v>-0.33110931970916901</v>
      </c>
      <c r="F19" s="116">
        <v>4.1898838385139974E-4</v>
      </c>
      <c r="G19" s="117"/>
      <c r="H19" s="118">
        <v>-790.25894862660891</v>
      </c>
      <c r="I19" s="119">
        <v>0</v>
      </c>
    </row>
    <row r="20" spans="2:9" ht="36.75" thickBot="1" x14ac:dyDescent="0.3">
      <c r="C20" s="120"/>
      <c r="D20" s="121" t="s">
        <v>180</v>
      </c>
      <c r="E20" s="128">
        <v>0.61153892786664976</v>
      </c>
      <c r="F20" s="123">
        <v>4.1900484672576372E-4</v>
      </c>
      <c r="G20" s="123">
        <v>0.99702666923518479</v>
      </c>
      <c r="H20" s="124">
        <v>1459.5032316342119</v>
      </c>
      <c r="I20" s="125">
        <v>0</v>
      </c>
    </row>
    <row r="21" spans="2:9" ht="15.75" customHeight="1" thickTop="1" x14ac:dyDescent="0.25">
      <c r="C21" s="126" t="s">
        <v>44</v>
      </c>
      <c r="D21" s="126"/>
      <c r="E21" s="126"/>
      <c r="F21" s="126"/>
      <c r="G21" s="126"/>
      <c r="H21" s="126"/>
      <c r="I21" s="126"/>
    </row>
    <row r="23" spans="2:9" x14ac:dyDescent="0.25">
      <c r="D23" t="s">
        <v>182</v>
      </c>
    </row>
    <row r="26" spans="2:9" x14ac:dyDescent="0.25">
      <c r="B26" t="s">
        <v>23</v>
      </c>
    </row>
    <row r="28" spans="2:9" x14ac:dyDescent="0.25">
      <c r="C28" s="100" t="s">
        <v>24</v>
      </c>
      <c r="D28" s="100"/>
      <c r="E28" s="100"/>
    </row>
    <row r="29" spans="2:9" ht="15.75" thickBot="1" x14ac:dyDescent="0.3">
      <c r="C29" s="129" t="s">
        <v>45</v>
      </c>
      <c r="D29" s="130"/>
      <c r="E29" s="130"/>
      <c r="F29" s="1"/>
    </row>
    <row r="30" spans="2:9" ht="15.75" thickTop="1" x14ac:dyDescent="0.25">
      <c r="C30" s="131" t="s">
        <v>25</v>
      </c>
      <c r="D30" s="114" t="s">
        <v>26</v>
      </c>
      <c r="E30" s="132">
        <v>16021.000260000028</v>
      </c>
      <c r="F30" s="1"/>
    </row>
    <row r="31" spans="2:9" x14ac:dyDescent="0.25">
      <c r="C31" s="133"/>
      <c r="D31" s="134" t="s">
        <v>27</v>
      </c>
      <c r="E31" s="135">
        <v>0</v>
      </c>
      <c r="F31" s="1"/>
    </row>
    <row r="32" spans="2:9" x14ac:dyDescent="0.25">
      <c r="C32" s="133" t="s">
        <v>1</v>
      </c>
      <c r="D32" s="136"/>
      <c r="E32" s="137">
        <v>-0.12419095240789187</v>
      </c>
      <c r="F32" s="1"/>
    </row>
    <row r="33" spans="3:6" ht="15" customHeight="1" x14ac:dyDescent="0.25">
      <c r="C33" s="133" t="s">
        <v>46</v>
      </c>
      <c r="D33" s="136"/>
      <c r="E33" s="138">
        <v>7.5771619231788613E-3</v>
      </c>
      <c r="F33" s="1"/>
    </row>
    <row r="34" spans="3:6" x14ac:dyDescent="0.25">
      <c r="C34" s="133" t="s">
        <v>28</v>
      </c>
      <c r="D34" s="136"/>
      <c r="E34" s="137">
        <v>-0.5204848339917989</v>
      </c>
      <c r="F34" s="1"/>
    </row>
    <row r="35" spans="3:6" ht="15" customHeight="1" x14ac:dyDescent="0.25">
      <c r="C35" s="133" t="s">
        <v>29</v>
      </c>
      <c r="D35" s="136"/>
      <c r="E35" s="139" t="s">
        <v>184</v>
      </c>
      <c r="F35" s="1"/>
    </row>
    <row r="36" spans="3:6" ht="15" customHeight="1" x14ac:dyDescent="0.25">
      <c r="C36" s="133" t="s">
        <v>30</v>
      </c>
      <c r="D36" s="136"/>
      <c r="E36" s="138">
        <v>0.95907237522912625</v>
      </c>
      <c r="F36" s="1"/>
    </row>
    <row r="37" spans="3:6" ht="15" customHeight="1" x14ac:dyDescent="0.25">
      <c r="C37" s="133" t="s">
        <v>31</v>
      </c>
      <c r="D37" s="136"/>
      <c r="E37" s="140">
        <v>1.9123866429752314</v>
      </c>
      <c r="F37" s="1"/>
    </row>
    <row r="38" spans="3:6" ht="15" customHeight="1" x14ac:dyDescent="0.25">
      <c r="C38" s="133" t="s">
        <v>32</v>
      </c>
      <c r="D38" s="136"/>
      <c r="E38" s="141">
        <v>1.9350409280647737E-2</v>
      </c>
      <c r="F38" s="1"/>
    </row>
    <row r="39" spans="3:6" ht="15" customHeight="1" x14ac:dyDescent="0.25">
      <c r="C39" s="133" t="s">
        <v>33</v>
      </c>
      <c r="D39" s="136"/>
      <c r="E39" s="140">
        <v>2.8552692956909347</v>
      </c>
      <c r="F39" s="1"/>
    </row>
    <row r="40" spans="3:6" ht="15" customHeight="1" x14ac:dyDescent="0.25">
      <c r="C40" s="133" t="s">
        <v>34</v>
      </c>
      <c r="D40" s="136"/>
      <c r="E40" s="141">
        <v>3.8698404212080928E-2</v>
      </c>
      <c r="F40" s="1"/>
    </row>
    <row r="41" spans="3:6" x14ac:dyDescent="0.25">
      <c r="C41" s="133" t="s">
        <v>35</v>
      </c>
      <c r="D41" s="136"/>
      <c r="E41" s="142">
        <v>-1.045562846689033</v>
      </c>
      <c r="F41" s="1"/>
    </row>
    <row r="42" spans="3:6" x14ac:dyDescent="0.25">
      <c r="C42" s="133" t="s">
        <v>36</v>
      </c>
      <c r="D42" s="136"/>
      <c r="E42" s="142">
        <v>3.6225940739774685</v>
      </c>
      <c r="F42" s="1"/>
    </row>
    <row r="43" spans="3:6" x14ac:dyDescent="0.25">
      <c r="C43" s="133" t="s">
        <v>37</v>
      </c>
      <c r="D43" s="143" t="s">
        <v>38</v>
      </c>
      <c r="E43" s="137">
        <v>-0.76085543187668203</v>
      </c>
      <c r="F43" s="1"/>
    </row>
    <row r="44" spans="3:6" x14ac:dyDescent="0.25">
      <c r="C44" s="133"/>
      <c r="D44" s="143" t="s">
        <v>39</v>
      </c>
      <c r="E44" s="137">
        <v>-0.62080399319287571</v>
      </c>
      <c r="F44" s="1"/>
    </row>
    <row r="45" spans="3:6" x14ac:dyDescent="0.25">
      <c r="C45" s="133"/>
      <c r="D45" s="143" t="s">
        <v>40</v>
      </c>
      <c r="E45" s="137">
        <v>-0.36631782313330558</v>
      </c>
      <c r="F45" s="1"/>
    </row>
    <row r="46" spans="3:6" ht="15.75" thickBot="1" x14ac:dyDescent="0.3">
      <c r="C46" s="120"/>
      <c r="D46" s="144" t="s">
        <v>41</v>
      </c>
      <c r="E46" s="145">
        <v>0.24312657124552986</v>
      </c>
    </row>
    <row r="47" spans="3:6" ht="23.25" customHeight="1" thickTop="1" x14ac:dyDescent="0.25">
      <c r="C47" s="126" t="s">
        <v>183</v>
      </c>
      <c r="D47" s="126"/>
      <c r="E47" s="126"/>
    </row>
    <row r="49" spans="2:2" x14ac:dyDescent="0.25">
      <c r="B49" t="s">
        <v>42</v>
      </c>
    </row>
    <row r="81" spans="1:9" ht="1.5" customHeight="1" x14ac:dyDescent="0.25"/>
    <row r="82" spans="1:9" ht="58.5" customHeight="1" thickBot="1" x14ac:dyDescent="0.3">
      <c r="A82" s="100" t="s">
        <v>185</v>
      </c>
      <c r="B82" s="100"/>
      <c r="C82" s="100"/>
      <c r="D82" s="100"/>
      <c r="E82" s="100"/>
      <c r="F82" s="100"/>
      <c r="G82" s="100"/>
      <c r="H82" s="100"/>
      <c r="I82" s="100"/>
    </row>
    <row r="83" spans="1:9" ht="15.75" customHeight="1" thickTop="1" x14ac:dyDescent="0.25">
      <c r="A83" s="101" t="s">
        <v>186</v>
      </c>
      <c r="B83" s="102"/>
      <c r="C83" s="103" t="s">
        <v>187</v>
      </c>
      <c r="D83" s="104"/>
      <c r="E83" s="104"/>
      <c r="F83" s="104"/>
      <c r="G83" s="104"/>
      <c r="H83" s="104"/>
      <c r="I83" s="106"/>
    </row>
    <row r="84" spans="1:9" ht="15.75" thickBot="1" x14ac:dyDescent="0.3">
      <c r="A84" s="107"/>
      <c r="B84" s="108"/>
      <c r="C84" s="109" t="s">
        <v>188</v>
      </c>
      <c r="D84" s="110" t="s">
        <v>189</v>
      </c>
      <c r="E84" s="110" t="s">
        <v>190</v>
      </c>
      <c r="F84" s="110" t="s">
        <v>191</v>
      </c>
      <c r="G84" s="110" t="s">
        <v>192</v>
      </c>
      <c r="H84" s="111" t="s">
        <v>193</v>
      </c>
      <c r="I84" s="112"/>
    </row>
    <row r="85" spans="1:9" ht="15.75" customHeight="1" thickTop="1" x14ac:dyDescent="0.25">
      <c r="A85" s="131" t="s">
        <v>194</v>
      </c>
      <c r="B85" s="114" t="s">
        <v>195</v>
      </c>
      <c r="C85" s="146">
        <v>1.1278370071806028</v>
      </c>
      <c r="D85" s="147">
        <v>1.2769777392161046</v>
      </c>
      <c r="E85" s="147">
        <v>4.5839892278610819</v>
      </c>
      <c r="F85" s="147">
        <v>22.552421040304736</v>
      </c>
      <c r="G85" s="147">
        <v>70.45877498543787</v>
      </c>
      <c r="H85" s="147">
        <v>100</v>
      </c>
      <c r="I85" s="148">
        <v>9162.0637859999788</v>
      </c>
    </row>
    <row r="86" spans="1:9" x14ac:dyDescent="0.25">
      <c r="A86" s="133"/>
      <c r="B86" s="134" t="s">
        <v>196</v>
      </c>
      <c r="C86" s="149">
        <v>22.427238654229097</v>
      </c>
      <c r="D86" s="150">
        <v>22.404366880526609</v>
      </c>
      <c r="E86" s="150">
        <v>21.989727165739385</v>
      </c>
      <c r="F86" s="150">
        <v>19.668824150890352</v>
      </c>
      <c r="G86" s="150">
        <v>13.50984314861385</v>
      </c>
      <c r="H86" s="150">
        <v>100</v>
      </c>
      <c r="I86" s="151">
        <v>71206.98294700055</v>
      </c>
    </row>
    <row r="87" spans="1:9" ht="24" customHeight="1" x14ac:dyDescent="0.25">
      <c r="A87" s="133" t="s">
        <v>197</v>
      </c>
      <c r="B87" s="134" t="s">
        <v>198</v>
      </c>
      <c r="C87" s="149">
        <v>22.754549816276224</v>
      </c>
      <c r="D87" s="150">
        <v>18.744529958382202</v>
      </c>
      <c r="E87" s="150">
        <v>21.157239202810967</v>
      </c>
      <c r="F87" s="150">
        <v>23.017853261237462</v>
      </c>
      <c r="G87" s="150">
        <v>14.32582776129307</v>
      </c>
      <c r="H87" s="150">
        <v>100</v>
      </c>
      <c r="I87" s="151">
        <v>1914.0942120000013</v>
      </c>
    </row>
    <row r="88" spans="1:9" ht="24" x14ac:dyDescent="0.25">
      <c r="A88" s="133"/>
      <c r="B88" s="134" t="s">
        <v>199</v>
      </c>
      <c r="C88" s="149">
        <v>21.509482505762307</v>
      </c>
      <c r="D88" s="150">
        <v>27.478890474722078</v>
      </c>
      <c r="E88" s="150">
        <v>21.246934051832188</v>
      </c>
      <c r="F88" s="150">
        <v>19.926364080467827</v>
      </c>
      <c r="G88" s="150">
        <v>9.8383288872155941</v>
      </c>
      <c r="H88" s="150">
        <v>100</v>
      </c>
      <c r="I88" s="151">
        <v>1453.4406669999998</v>
      </c>
    </row>
    <row r="89" spans="1:9" ht="24" x14ac:dyDescent="0.25">
      <c r="A89" s="133"/>
      <c r="B89" s="134" t="s">
        <v>200</v>
      </c>
      <c r="C89" s="149">
        <v>5.5934908920236017</v>
      </c>
      <c r="D89" s="150">
        <v>4.4149583989351422</v>
      </c>
      <c r="E89" s="150">
        <v>16.304078182577548</v>
      </c>
      <c r="F89" s="150">
        <v>40.769366505596416</v>
      </c>
      <c r="G89" s="150">
        <v>32.918106020867057</v>
      </c>
      <c r="H89" s="150">
        <v>100</v>
      </c>
      <c r="I89" s="151">
        <v>3083.4149430000057</v>
      </c>
    </row>
    <row r="90" spans="1:9" ht="36" x14ac:dyDescent="0.25">
      <c r="A90" s="133"/>
      <c r="B90" s="134" t="s">
        <v>201</v>
      </c>
      <c r="C90" s="149">
        <v>0</v>
      </c>
      <c r="D90" s="150">
        <v>0</v>
      </c>
      <c r="E90" s="152">
        <v>5.8584179403859335E-3</v>
      </c>
      <c r="F90" s="150">
        <v>4.7437683866349385</v>
      </c>
      <c r="G90" s="150">
        <v>95.250373195424672</v>
      </c>
      <c r="H90" s="150">
        <v>100</v>
      </c>
      <c r="I90" s="151">
        <v>2246.8864689999996</v>
      </c>
    </row>
    <row r="91" spans="1:9" ht="24" x14ac:dyDescent="0.25">
      <c r="A91" s="133"/>
      <c r="B91" s="134" t="s">
        <v>202</v>
      </c>
      <c r="C91" s="149">
        <v>17.646493406213363</v>
      </c>
      <c r="D91" s="150">
        <v>26.935040820561774</v>
      </c>
      <c r="E91" s="150">
        <v>26.196948982536195</v>
      </c>
      <c r="F91" s="150">
        <v>17.056616598710647</v>
      </c>
      <c r="G91" s="150">
        <v>12.164900191978155</v>
      </c>
      <c r="H91" s="150">
        <v>100</v>
      </c>
      <c r="I91" s="151">
        <v>4124.4393219999947</v>
      </c>
    </row>
    <row r="92" spans="1:9" ht="36" x14ac:dyDescent="0.25">
      <c r="A92" s="133"/>
      <c r="B92" s="134" t="s">
        <v>203</v>
      </c>
      <c r="C92" s="149">
        <v>17.614180431018323</v>
      </c>
      <c r="D92" s="150">
        <v>24.598567077422036</v>
      </c>
      <c r="E92" s="150">
        <v>27.957129723947361</v>
      </c>
      <c r="F92" s="150">
        <v>13.796960267639303</v>
      </c>
      <c r="G92" s="150">
        <v>16.033162499973241</v>
      </c>
      <c r="H92" s="150">
        <v>100</v>
      </c>
      <c r="I92" s="151">
        <v>2220.5889199999942</v>
      </c>
    </row>
    <row r="93" spans="1:9" ht="36" x14ac:dyDescent="0.25">
      <c r="A93" s="133"/>
      <c r="B93" s="134" t="s">
        <v>204</v>
      </c>
      <c r="C93" s="149">
        <v>40.973254249838845</v>
      </c>
      <c r="D93" s="150">
        <v>27.113333731288009</v>
      </c>
      <c r="E93" s="150">
        <v>16.857557028143503</v>
      </c>
      <c r="F93" s="150">
        <v>8.3557566492808402</v>
      </c>
      <c r="G93" s="150">
        <v>6.7000983414488404</v>
      </c>
      <c r="H93" s="150">
        <v>100</v>
      </c>
      <c r="I93" s="151">
        <v>5893.5525849999949</v>
      </c>
    </row>
    <row r="94" spans="1:9" ht="24" x14ac:dyDescent="0.25">
      <c r="A94" s="133"/>
      <c r="B94" s="134" t="s">
        <v>205</v>
      </c>
      <c r="C94" s="149">
        <v>30.618250754657339</v>
      </c>
      <c r="D94" s="150">
        <v>26.97026803441333</v>
      </c>
      <c r="E94" s="150">
        <v>18.514479987051665</v>
      </c>
      <c r="F94" s="150">
        <v>12.839497900639893</v>
      </c>
      <c r="G94" s="150">
        <v>11.057503323237752</v>
      </c>
      <c r="H94" s="150">
        <v>100</v>
      </c>
      <c r="I94" s="151">
        <v>2993.5459779999996</v>
      </c>
    </row>
    <row r="95" spans="1:9" ht="36" x14ac:dyDescent="0.25">
      <c r="A95" s="133"/>
      <c r="B95" s="134" t="s">
        <v>206</v>
      </c>
      <c r="C95" s="149">
        <v>15.562189780129405</v>
      </c>
      <c r="D95" s="150">
        <v>24.431403255503113</v>
      </c>
      <c r="E95" s="150">
        <v>21.140412782549614</v>
      </c>
      <c r="F95" s="150">
        <v>17.298066558513298</v>
      </c>
      <c r="G95" s="150">
        <v>21.567927623304644</v>
      </c>
      <c r="H95" s="150">
        <v>100</v>
      </c>
      <c r="I95" s="151">
        <v>3808.0186809999977</v>
      </c>
    </row>
    <row r="96" spans="1:9" ht="36" x14ac:dyDescent="0.25">
      <c r="A96" s="133"/>
      <c r="B96" s="134" t="s">
        <v>207</v>
      </c>
      <c r="C96" s="149">
        <v>23.095599159695794</v>
      </c>
      <c r="D96" s="150">
        <v>17.134133442629629</v>
      </c>
      <c r="E96" s="150">
        <v>20.488948542003104</v>
      </c>
      <c r="F96" s="150">
        <v>11.571877361005113</v>
      </c>
      <c r="G96" s="150">
        <v>27.709441494666375</v>
      </c>
      <c r="H96" s="150">
        <v>100</v>
      </c>
      <c r="I96" s="151">
        <v>5323.8647349999983</v>
      </c>
    </row>
    <row r="97" spans="1:9" ht="36" x14ac:dyDescent="0.25">
      <c r="A97" s="133"/>
      <c r="B97" s="134" t="s">
        <v>208</v>
      </c>
      <c r="C97" s="149">
        <v>18.65834786305615</v>
      </c>
      <c r="D97" s="150">
        <v>27.845913862278298</v>
      </c>
      <c r="E97" s="150">
        <v>19.776129265308228</v>
      </c>
      <c r="F97" s="150">
        <v>16.677181075401926</v>
      </c>
      <c r="G97" s="150">
        <v>17.042427933955402</v>
      </c>
      <c r="H97" s="150">
        <v>100</v>
      </c>
      <c r="I97" s="151">
        <v>6641.4750550000017</v>
      </c>
    </row>
    <row r="98" spans="1:9" ht="24" x14ac:dyDescent="0.25">
      <c r="A98" s="133"/>
      <c r="B98" s="134" t="s">
        <v>209</v>
      </c>
      <c r="C98" s="149">
        <v>15.456964800016809</v>
      </c>
      <c r="D98" s="150">
        <v>11.317705700798562</v>
      </c>
      <c r="E98" s="150">
        <v>12.276900733319671</v>
      </c>
      <c r="F98" s="150">
        <v>22.649128774417274</v>
      </c>
      <c r="G98" s="150">
        <v>38.299299991447505</v>
      </c>
      <c r="H98" s="150">
        <v>100</v>
      </c>
      <c r="I98" s="151">
        <v>7851.1170770000108</v>
      </c>
    </row>
    <row r="99" spans="1:9" ht="24" x14ac:dyDescent="0.25">
      <c r="A99" s="133"/>
      <c r="B99" s="134" t="s">
        <v>210</v>
      </c>
      <c r="C99" s="149">
        <v>21.669147797509087</v>
      </c>
      <c r="D99" s="150">
        <v>27.883665455504779</v>
      </c>
      <c r="E99" s="150">
        <v>29.784097552061066</v>
      </c>
      <c r="F99" s="150">
        <v>13.297443196132628</v>
      </c>
      <c r="G99" s="150">
        <v>7.3656459987921252</v>
      </c>
      <c r="H99" s="150">
        <v>100</v>
      </c>
      <c r="I99" s="151">
        <v>5577.0335700000196</v>
      </c>
    </row>
    <row r="100" spans="1:9" ht="36" x14ac:dyDescent="0.25">
      <c r="A100" s="133"/>
      <c r="B100" s="134" t="s">
        <v>211</v>
      </c>
      <c r="C100" s="149">
        <v>24.682136628449491</v>
      </c>
      <c r="D100" s="150">
        <v>27.415702576595901</v>
      </c>
      <c r="E100" s="150">
        <v>23.784665446554264</v>
      </c>
      <c r="F100" s="150">
        <v>13.507800242623452</v>
      </c>
      <c r="G100" s="150">
        <v>10.609695105776913</v>
      </c>
      <c r="H100" s="150">
        <v>100</v>
      </c>
      <c r="I100" s="151">
        <v>4785.4946059999975</v>
      </c>
    </row>
    <row r="101" spans="1:9" ht="48" x14ac:dyDescent="0.25">
      <c r="A101" s="133"/>
      <c r="B101" s="134" t="s">
        <v>212</v>
      </c>
      <c r="C101" s="149">
        <v>32.508407509165352</v>
      </c>
      <c r="D101" s="150">
        <v>23.779191583356031</v>
      </c>
      <c r="E101" s="150">
        <v>19.518937563491932</v>
      </c>
      <c r="F101" s="150">
        <v>11.389505617093608</v>
      </c>
      <c r="G101" s="150">
        <v>12.803957726892751</v>
      </c>
      <c r="H101" s="150">
        <v>100</v>
      </c>
      <c r="I101" s="151">
        <v>3044.0728040000085</v>
      </c>
    </row>
    <row r="102" spans="1:9" ht="24" x14ac:dyDescent="0.25">
      <c r="A102" s="133"/>
      <c r="B102" s="134" t="s">
        <v>213</v>
      </c>
      <c r="C102" s="153">
        <v>0.40316029298246636</v>
      </c>
      <c r="D102" s="150">
        <v>5.8794618552488407</v>
      </c>
      <c r="E102" s="150">
        <v>21.303438928315686</v>
      </c>
      <c r="F102" s="150">
        <v>43.942414789102564</v>
      </c>
      <c r="G102" s="150">
        <v>28.471524134350361</v>
      </c>
      <c r="H102" s="150">
        <v>100</v>
      </c>
      <c r="I102" s="151">
        <v>741.56137200000057</v>
      </c>
    </row>
    <row r="103" spans="1:9" ht="36" x14ac:dyDescent="0.25">
      <c r="A103" s="133"/>
      <c r="B103" s="134" t="s">
        <v>214</v>
      </c>
      <c r="C103" s="149">
        <v>1.9916549239055337</v>
      </c>
      <c r="D103" s="150">
        <v>7.3584604202655832</v>
      </c>
      <c r="E103" s="150">
        <v>27.783767921887016</v>
      </c>
      <c r="F103" s="150">
        <v>47.983159666238549</v>
      </c>
      <c r="G103" s="150">
        <v>14.882957067703305</v>
      </c>
      <c r="H103" s="150">
        <v>100</v>
      </c>
      <c r="I103" s="151">
        <v>2268.2676329999999</v>
      </c>
    </row>
    <row r="104" spans="1:9" ht="36" x14ac:dyDescent="0.25">
      <c r="A104" s="133"/>
      <c r="B104" s="134" t="s">
        <v>215</v>
      </c>
      <c r="C104" s="149">
        <v>1.4344242563733405</v>
      </c>
      <c r="D104" s="150">
        <v>6.7272354810658994</v>
      </c>
      <c r="E104" s="150">
        <v>15.479542859286669</v>
      </c>
      <c r="F104" s="150">
        <v>49.062541147545964</v>
      </c>
      <c r="G104" s="150">
        <v>27.296256255728096</v>
      </c>
      <c r="H104" s="150">
        <v>100</v>
      </c>
      <c r="I104" s="151">
        <v>2875.4068970000008</v>
      </c>
    </row>
    <row r="105" spans="1:9" ht="36" x14ac:dyDescent="0.25">
      <c r="A105" s="133"/>
      <c r="B105" s="134" t="s">
        <v>216</v>
      </c>
      <c r="C105" s="149">
        <v>6.5069245418425901</v>
      </c>
      <c r="D105" s="150">
        <v>8.4632948648203623</v>
      </c>
      <c r="E105" s="150">
        <v>20.538283450501133</v>
      </c>
      <c r="F105" s="150">
        <v>36.578801675530379</v>
      </c>
      <c r="G105" s="150">
        <v>27.912695467305355</v>
      </c>
      <c r="H105" s="150">
        <v>100</v>
      </c>
      <c r="I105" s="151">
        <v>2801.7658700000056</v>
      </c>
    </row>
    <row r="106" spans="1:9" ht="60" x14ac:dyDescent="0.25">
      <c r="A106" s="133"/>
      <c r="B106" s="134" t="s">
        <v>217</v>
      </c>
      <c r="C106" s="149">
        <v>4.2651497039241288</v>
      </c>
      <c r="D106" s="150">
        <v>11.068173405479985</v>
      </c>
      <c r="E106" s="150">
        <v>22.699795793371472</v>
      </c>
      <c r="F106" s="150">
        <v>46.623593926481171</v>
      </c>
      <c r="G106" s="150">
        <v>15.343287170743597</v>
      </c>
      <c r="H106" s="150">
        <v>100</v>
      </c>
      <c r="I106" s="151">
        <v>2939.3134989999894</v>
      </c>
    </row>
    <row r="107" spans="1:9" ht="24" x14ac:dyDescent="0.25">
      <c r="A107" s="133"/>
      <c r="B107" s="134" t="s">
        <v>218</v>
      </c>
      <c r="C107" s="149">
        <v>45.738813603392515</v>
      </c>
      <c r="D107" s="150">
        <v>25.304712828352301</v>
      </c>
      <c r="E107" s="150">
        <v>16.471387224456222</v>
      </c>
      <c r="F107" s="150">
        <v>10.142366469306292</v>
      </c>
      <c r="G107" s="150">
        <v>2.3427198744925821</v>
      </c>
      <c r="H107" s="150">
        <v>100</v>
      </c>
      <c r="I107" s="151">
        <v>4698.5309340000031</v>
      </c>
    </row>
    <row r="108" spans="1:9" ht="24" x14ac:dyDescent="0.25">
      <c r="A108" s="133"/>
      <c r="B108" s="134" t="s">
        <v>219</v>
      </c>
      <c r="C108" s="149">
        <v>16.2768945775397</v>
      </c>
      <c r="D108" s="150">
        <v>25.524094898162343</v>
      </c>
      <c r="E108" s="150">
        <v>25.820658045033383</v>
      </c>
      <c r="F108" s="150">
        <v>16.190051753458544</v>
      </c>
      <c r="G108" s="150">
        <v>16.188300725806045</v>
      </c>
      <c r="H108" s="150">
        <v>100</v>
      </c>
      <c r="I108" s="151">
        <v>3083.1609039999985</v>
      </c>
    </row>
    <row r="109" spans="1:9" ht="15.75" thickBot="1" x14ac:dyDescent="0.3">
      <c r="A109" s="154" t="s">
        <v>220</v>
      </c>
      <c r="B109" s="121" t="s">
        <v>47</v>
      </c>
      <c r="C109" s="155">
        <v>19.999108865130097</v>
      </c>
      <c r="D109" s="156">
        <v>19.995846500940676</v>
      </c>
      <c r="E109" s="156">
        <v>20.005474674117437</v>
      </c>
      <c r="F109" s="156">
        <v>19.997553925696547</v>
      </c>
      <c r="G109" s="156">
        <v>20.002016034114831</v>
      </c>
      <c r="H109" s="156">
        <v>100</v>
      </c>
      <c r="I109" s="157">
        <v>80369.04673300033</v>
      </c>
    </row>
  </sheetData>
  <mergeCells count="35">
    <mergeCell ref="A87:A108"/>
    <mergeCell ref="A82:I82"/>
    <mergeCell ref="A83:B84"/>
    <mergeCell ref="C83:I83"/>
    <mergeCell ref="H84:I84"/>
    <mergeCell ref="A85:A86"/>
    <mergeCell ref="C33:D33"/>
    <mergeCell ref="C34:D34"/>
    <mergeCell ref="C35:D35"/>
    <mergeCell ref="C36:D36"/>
    <mergeCell ref="C37:D37"/>
    <mergeCell ref="C40:D40"/>
    <mergeCell ref="C41:D41"/>
    <mergeCell ref="C42:D42"/>
    <mergeCell ref="C43:C46"/>
    <mergeCell ref="C47:E47"/>
    <mergeCell ref="C38:D38"/>
    <mergeCell ref="C39:D39"/>
    <mergeCell ref="C19:C20"/>
    <mergeCell ref="C21:I21"/>
    <mergeCell ref="C28:E28"/>
    <mergeCell ref="C30:C31"/>
    <mergeCell ref="C32:D32"/>
    <mergeCell ref="C8:C9"/>
    <mergeCell ref="C10:I10"/>
    <mergeCell ref="C16:I16"/>
    <mergeCell ref="C17:D18"/>
    <mergeCell ref="E17:F17"/>
    <mergeCell ref="H17:H18"/>
    <mergeCell ref="I17:I18"/>
    <mergeCell ref="C5:I5"/>
    <mergeCell ref="C6:D7"/>
    <mergeCell ref="E6:F6"/>
    <mergeCell ref="H6:H7"/>
    <mergeCell ref="I6:I7"/>
  </mergeCells>
  <phoneticPr fontId="7" type="noConversion"/>
  <pageMargins left="0.25" right="0.2" top="0.25" bottom="0.25" header="0.55000000000000004" footer="0.05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Bia, Valene</cp:lastModifiedBy>
  <cp:lastPrinted>2020-01-09T17:59:19Z</cp:lastPrinted>
  <dcterms:created xsi:type="dcterms:W3CDTF">2013-08-06T13:22:30Z</dcterms:created>
  <dcterms:modified xsi:type="dcterms:W3CDTF">2020-01-09T18:00:27Z</dcterms:modified>
</cp:coreProperties>
</file>